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13_ncr:1_{B0A5A7FB-D31A-4C56-9955-0801F3429030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<sst xmlns="http://schemas.openxmlformats.org/spreadsheetml/2006/main" count="3054" uniqueCount="1019">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</sst>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9" fontId="13" fillId="0" borderId="2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J17" sqref="J17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2" t="s">
        <v>746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30" x14ac:dyDescent="0.4">
      <c r="A2" s="393" t="s">
        <v>0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 s="11" customFormat="1" ht="35.1" customHeight="1" x14ac:dyDescent="0.2">
      <c r="A3" s="394" t="s">
        <v>729</v>
      </c>
      <c r="B3" s="394"/>
      <c r="C3" s="394"/>
      <c r="D3" s="394"/>
      <c r="E3" s="394"/>
      <c r="F3" s="394"/>
      <c r="G3" s="394"/>
      <c r="H3" s="394"/>
      <c r="I3" s="394"/>
      <c r="J3" s="394"/>
    </row>
    <row r="4" spans="1:10" s="162" customFormat="1" ht="23.25" customHeight="1" x14ac:dyDescent="0.2">
      <c r="A4" s="395" t="s">
        <v>899</v>
      </c>
      <c r="B4" s="395"/>
      <c r="C4" s="395"/>
      <c r="D4" s="396" t="s">
        <v>5</v>
      </c>
      <c r="E4" s="396"/>
      <c r="F4" s="396"/>
      <c r="G4" s="396"/>
      <c r="H4" s="396"/>
      <c r="I4" s="396"/>
      <c r="J4" s="396"/>
    </row>
    <row r="5" spans="1:10" s="283" customFormat="1" ht="23.25" x14ac:dyDescent="0.35">
      <c r="A5" s="397" t="s">
        <v>731</v>
      </c>
      <c r="B5" s="397"/>
      <c r="C5" s="397"/>
      <c r="D5" s="397"/>
      <c r="E5" s="397"/>
      <c r="F5" s="397"/>
      <c r="G5" s="397"/>
      <c r="H5" s="397"/>
      <c r="I5" s="397"/>
      <c r="J5" s="397"/>
    </row>
    <row r="6" spans="1:10" s="178" customFormat="1" ht="20.25" x14ac:dyDescent="0.3">
      <c r="A6" s="418">
        <f ca="1">TODAY()</f>
        <v>45207</v>
      </c>
      <c r="B6" s="418"/>
      <c r="C6" s="418"/>
      <c r="D6" s="418"/>
      <c r="E6" s="418"/>
      <c r="F6" s="418"/>
      <c r="G6" s="418"/>
      <c r="H6" s="418"/>
      <c r="I6" s="418"/>
      <c r="J6" s="418"/>
    </row>
    <row r="7" spans="1:10" s="283" customFormat="1" ht="23.25" x14ac:dyDescent="0.35">
      <c r="A7" s="419" t="s">
        <v>713</v>
      </c>
      <c r="B7" s="419"/>
      <c r="C7" s="419"/>
      <c r="D7" s="419"/>
      <c r="E7" s="419"/>
      <c r="F7" s="419"/>
      <c r="G7" s="419"/>
      <c r="H7" s="419"/>
      <c r="I7" s="419"/>
      <c r="J7" s="419"/>
    </row>
    <row r="8" spans="1:10" ht="30" x14ac:dyDescent="0.2">
      <c r="A8" s="9" t="s">
        <v>735</v>
      </c>
      <c r="B8" s="371"/>
      <c r="C8" s="371"/>
      <c r="D8" s="371"/>
      <c r="E8" s="371"/>
      <c r="F8" s="371"/>
      <c r="G8" s="371"/>
      <c r="H8" s="371"/>
      <c r="I8" s="371"/>
      <c r="J8" s="371"/>
    </row>
    <row r="9" spans="1:10" s="178" customFormat="1" ht="60" customHeight="1" x14ac:dyDescent="0.3">
      <c r="A9" s="370" t="s">
        <v>744</v>
      </c>
      <c r="B9" s="370"/>
      <c r="C9" s="370"/>
      <c r="D9" s="61" t="s">
        <v>1016</v>
      </c>
      <c r="E9" s="284" t="s">
        <v>664</v>
      </c>
      <c r="F9" s="62">
        <v>0</v>
      </c>
      <c r="G9" s="641" t="s">
        <v>665</v>
      </c>
      <c r="H9" s="642"/>
      <c r="I9" s="642"/>
      <c r="J9" s="643"/>
    </row>
    <row r="10" spans="1:10" s="283" customFormat="1" ht="24.95" customHeight="1" x14ac:dyDescent="0.35">
      <c r="A10" s="380" t="s">
        <v>745</v>
      </c>
      <c r="B10" s="381"/>
      <c r="C10" s="381"/>
      <c r="D10" s="381"/>
      <c r="E10" s="381"/>
      <c r="F10" s="381"/>
      <c r="G10" s="381"/>
      <c r="H10" s="381"/>
      <c r="I10" s="381"/>
      <c r="J10" s="381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>
        <v>0</v>
      </c>
      <c r="E11" s="285" t="s">
        <v>667</v>
      </c>
      <c r="F11" s="286">
        <f>IF(D11="x",0.15,0)</f>
        <v>0</v>
      </c>
      <c r="G11" s="382" t="s">
        <v>668</v>
      </c>
      <c r="H11" s="382"/>
      <c r="I11" s="382"/>
      <c r="J11" s="382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2"/>
      <c r="H12" s="382"/>
      <c r="I12" s="382"/>
      <c r="J12" s="382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2"/>
      <c r="H13" s="382"/>
      <c r="I13" s="382"/>
      <c r="J13" s="382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2"/>
      <c r="H14" s="382"/>
      <c r="I14" s="382"/>
      <c r="J14" s="382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2"/>
      <c r="H15" s="382"/>
      <c r="I15" s="382"/>
      <c r="J15" s="382"/>
    </row>
    <row r="16" spans="1:10" ht="18" x14ac:dyDescent="0.25">
      <c r="A16" s="2" t="s">
        <v>1016</v>
      </c>
      <c r="B16" s="285" t="s">
        <v>677</v>
      </c>
      <c r="C16" s="286">
        <f>IF(A16="x",0.05,0)</f>
        <v>0.05</v>
      </c>
      <c r="D16" s="2">
        <v>0</v>
      </c>
      <c r="E16" s="285" t="s">
        <v>678</v>
      </c>
      <c r="F16" s="286">
        <f>IF(D16="x",0.11,0)</f>
        <v>0</v>
      </c>
      <c r="G16" s="382"/>
      <c r="H16" s="382"/>
      <c r="I16" s="382"/>
      <c r="J16" s="382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3" t="s">
        <v>680</v>
      </c>
      <c r="E17" s="384"/>
      <c r="F17" s="384"/>
      <c r="G17" s="384"/>
      <c r="H17" s="384"/>
      <c r="I17" s="385"/>
      <c r="J17" s="645">
        <f>C11+C12+C13+C14+C15+C16+C17+F11+F12+F13+F14+F15+F16</f>
        <v>0.05</v>
      </c>
    </row>
    <row r="18" spans="1:10" s="283" customFormat="1" ht="23.25" x14ac:dyDescent="0.35">
      <c r="A18" s="386"/>
      <c r="B18" s="386"/>
      <c r="C18" s="386"/>
      <c r="D18" s="386"/>
      <c r="E18" s="386"/>
      <c r="F18" s="386"/>
      <c r="G18" s="386"/>
      <c r="H18" s="386"/>
      <c r="I18" s="386"/>
      <c r="J18" s="386"/>
    </row>
    <row r="19" spans="1:10" ht="30" x14ac:dyDescent="0.4">
      <c r="A19" s="289" t="s">
        <v>736</v>
      </c>
      <c r="B19" s="389" t="s">
        <v>747</v>
      </c>
      <c r="C19" s="390"/>
      <c r="D19" s="390"/>
      <c r="E19" s="390"/>
      <c r="F19" s="390"/>
      <c r="G19" s="390"/>
      <c r="H19" s="390"/>
      <c r="I19" s="391"/>
      <c r="J19" s="3">
        <v>0</v>
      </c>
    </row>
    <row r="20" spans="1:10" s="283" customFormat="1" ht="23.25" x14ac:dyDescent="0.35">
      <c r="A20" s="387" t="s">
        <v>687</v>
      </c>
      <c r="B20" s="388"/>
      <c r="C20" s="388"/>
      <c r="D20" s="388"/>
      <c r="E20" s="388"/>
      <c r="F20" s="388"/>
      <c r="G20" s="388"/>
      <c r="H20" s="388"/>
      <c r="I20" s="388"/>
      <c r="J20" s="388"/>
    </row>
    <row r="21" spans="1:10" s="283" customFormat="1" ht="23.25" x14ac:dyDescent="0.35">
      <c r="A21" s="354" t="s">
        <v>730</v>
      </c>
      <c r="B21" s="355"/>
      <c r="C21" s="355"/>
      <c r="D21" s="355"/>
      <c r="E21" s="355"/>
      <c r="F21" s="355"/>
      <c r="G21" s="355"/>
      <c r="H21" s="355"/>
      <c r="I21" s="355"/>
      <c r="J21" s="355"/>
    </row>
    <row r="22" spans="1:10" ht="30" x14ac:dyDescent="0.2">
      <c r="A22" s="9" t="s">
        <v>737</v>
      </c>
      <c r="B22" s="366" t="s">
        <v>2</v>
      </c>
      <c r="C22" s="366"/>
      <c r="D22" s="366"/>
      <c r="E22" s="366"/>
      <c r="F22" s="366"/>
      <c r="G22" s="366"/>
      <c r="H22" s="366"/>
      <c r="I22" s="366"/>
      <c r="J22" s="366"/>
    </row>
    <row r="23" spans="1:10" s="11" customFormat="1" ht="24.95" customHeight="1" x14ac:dyDescent="0.2">
      <c r="A23" s="10" t="s">
        <v>615</v>
      </c>
      <c r="B23" s="363" t="s">
        <v>2</v>
      </c>
      <c r="C23" s="364"/>
      <c r="D23" s="364"/>
      <c r="E23" s="364"/>
      <c r="F23" s="365"/>
      <c r="G23" s="10" t="s">
        <v>619</v>
      </c>
      <c r="H23" s="360"/>
      <c r="I23" s="361"/>
      <c r="J23" s="362"/>
    </row>
    <row r="24" spans="1:10" s="11" customFormat="1" ht="24.95" customHeight="1" x14ac:dyDescent="0.2">
      <c r="A24" s="378" t="s">
        <v>616</v>
      </c>
      <c r="B24" s="375" t="s">
        <v>2</v>
      </c>
      <c r="C24" s="376"/>
      <c r="D24" s="376"/>
      <c r="E24" s="376"/>
      <c r="F24" s="377"/>
      <c r="G24" s="10" t="s">
        <v>14</v>
      </c>
      <c r="H24" s="360" t="s">
        <v>2</v>
      </c>
      <c r="I24" s="361"/>
      <c r="J24" s="362"/>
    </row>
    <row r="25" spans="1:10" s="11" customFormat="1" ht="24.95" customHeight="1" x14ac:dyDescent="0.2">
      <c r="A25" s="379"/>
      <c r="B25" s="351" t="s">
        <v>2</v>
      </c>
      <c r="C25" s="352"/>
      <c r="D25" s="352"/>
      <c r="E25" s="352"/>
      <c r="F25" s="353"/>
      <c r="G25" s="10" t="s">
        <v>7</v>
      </c>
      <c r="H25" s="360" t="s">
        <v>2</v>
      </c>
      <c r="I25" s="361"/>
      <c r="J25" s="362"/>
    </row>
    <row r="26" spans="1:10" s="11" customFormat="1" ht="24.95" customHeight="1" x14ac:dyDescent="0.2">
      <c r="A26" s="10" t="s">
        <v>617</v>
      </c>
      <c r="B26" s="351" t="s">
        <v>2</v>
      </c>
      <c r="C26" s="352"/>
      <c r="D26" s="352"/>
      <c r="E26" s="352"/>
      <c r="F26" s="353"/>
      <c r="G26" s="10" t="s">
        <v>5</v>
      </c>
      <c r="H26" s="372"/>
      <c r="I26" s="373"/>
      <c r="J26" s="374"/>
    </row>
    <row r="27" spans="1:10" s="11" customFormat="1" ht="24.95" customHeight="1" x14ac:dyDescent="0.2">
      <c r="A27" s="10" t="s">
        <v>618</v>
      </c>
      <c r="B27" s="351" t="s">
        <v>2</v>
      </c>
      <c r="C27" s="352"/>
      <c r="D27" s="352"/>
      <c r="E27" s="352"/>
      <c r="F27" s="353"/>
      <c r="G27" s="10" t="s">
        <v>8</v>
      </c>
      <c r="H27" s="367">
        <f>'Table of Contents'!E63</f>
        <v>0</v>
      </c>
      <c r="I27" s="368"/>
      <c r="J27" s="369"/>
    </row>
    <row r="28" spans="1:10" s="11" customFormat="1" ht="24.95" customHeight="1" x14ac:dyDescent="0.2">
      <c r="A28" s="10" t="s">
        <v>6</v>
      </c>
      <c r="B28" s="351" t="s">
        <v>2</v>
      </c>
      <c r="C28" s="352"/>
      <c r="D28" s="352"/>
      <c r="E28" s="352"/>
      <c r="F28" s="353"/>
      <c r="G28" s="10" t="s">
        <v>68</v>
      </c>
      <c r="H28" s="357">
        <f>'Table of Contents'!F59</f>
        <v>0</v>
      </c>
      <c r="I28" s="358"/>
      <c r="J28" s="359"/>
    </row>
    <row r="29" spans="1:10" s="11" customFormat="1" ht="24.95" customHeight="1" x14ac:dyDescent="0.2">
      <c r="A29" s="404" t="s">
        <v>881</v>
      </c>
      <c r="B29" s="356" t="str">
        <f>IF(H28&gt;0,"Thank you for the Fly Order.", "Visit our Website.")</f>
        <v>Visit our Website.</v>
      </c>
      <c r="C29" s="356"/>
      <c r="D29" s="356"/>
      <c r="E29" s="356"/>
      <c r="F29" s="356"/>
      <c r="G29" s="10" t="s">
        <v>66</v>
      </c>
      <c r="H29" s="290">
        <f>J17</f>
        <v>0.05</v>
      </c>
      <c r="I29" s="410">
        <f>IF(H28&gt;5,H28-H28/1.15,0)</f>
        <v>0</v>
      </c>
      <c r="J29" s="411"/>
    </row>
    <row r="30" spans="1:10" s="11" customFormat="1" ht="24.95" customHeight="1" x14ac:dyDescent="0.2">
      <c r="A30" s="405"/>
      <c r="B30" s="356"/>
      <c r="C30" s="356"/>
      <c r="D30" s="356"/>
      <c r="E30" s="356"/>
      <c r="F30" s="356"/>
      <c r="G30" s="291" t="s">
        <v>913</v>
      </c>
      <c r="H30" s="415">
        <f>Additional!K24</f>
        <v>0</v>
      </c>
      <c r="I30" s="416"/>
      <c r="J30" s="417"/>
    </row>
    <row r="31" spans="1:10" s="11" customFormat="1" ht="24.95" customHeight="1" x14ac:dyDescent="0.2">
      <c r="A31" s="406"/>
      <c r="B31" s="356"/>
      <c r="C31" s="356"/>
      <c r="D31" s="356"/>
      <c r="E31" s="356"/>
      <c r="F31" s="356"/>
      <c r="G31" s="10" t="s">
        <v>65</v>
      </c>
      <c r="H31" s="412">
        <f>IF(OR(H28=0,H28&gt;5),0,5)</f>
        <v>0</v>
      </c>
      <c r="I31" s="413"/>
      <c r="J31" s="414"/>
    </row>
    <row r="32" spans="1:10" s="11" customFormat="1" ht="24.95" customHeight="1" x14ac:dyDescent="0.2">
      <c r="A32" s="407" t="s">
        <v>1017</v>
      </c>
      <c r="B32" s="356"/>
      <c r="C32" s="356"/>
      <c r="D32" s="356"/>
      <c r="E32" s="356"/>
      <c r="F32" s="356"/>
      <c r="G32" s="10" t="s">
        <v>64</v>
      </c>
      <c r="H32" s="357">
        <f>H28-I29+H30+H31</f>
        <v>0</v>
      </c>
      <c r="I32" s="358"/>
      <c r="J32" s="359"/>
    </row>
    <row r="33" spans="1:10" s="11" customFormat="1" ht="24.95" customHeight="1" x14ac:dyDescent="0.2">
      <c r="A33" s="405"/>
      <c r="B33" s="356"/>
      <c r="C33" s="356"/>
      <c r="D33" s="356"/>
      <c r="E33" s="356"/>
      <c r="F33" s="356"/>
      <c r="G33" s="10" t="s">
        <v>67</v>
      </c>
      <c r="H33" s="292">
        <f>IF(AND(J17=0,H28&gt;0),0.15,J17)</f>
        <v>0.05</v>
      </c>
      <c r="I33" s="357">
        <f>IF(F9="x",0,H32*H33)</f>
        <v>0</v>
      </c>
      <c r="J33" s="359"/>
    </row>
    <row r="34" spans="1:10" s="11" customFormat="1" ht="24.95" customHeight="1" x14ac:dyDescent="0.2">
      <c r="A34" s="408"/>
      <c r="B34" s="356"/>
      <c r="C34" s="356"/>
      <c r="D34" s="356"/>
      <c r="E34" s="356"/>
      <c r="F34" s="356"/>
      <c r="G34" s="10" t="s">
        <v>9</v>
      </c>
      <c r="H34" s="357">
        <f>H32+I33</f>
        <v>0</v>
      </c>
      <c r="I34" s="358"/>
      <c r="J34" s="359"/>
    </row>
    <row r="35" spans="1:10" ht="35.1" customHeight="1" x14ac:dyDescent="0.2">
      <c r="A35" s="409">
        <v>0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0" s="283" customFormat="1" ht="23.25" x14ac:dyDescent="0.35">
      <c r="A36" s="399" t="s">
        <v>588</v>
      </c>
      <c r="B36" s="399"/>
      <c r="C36" s="399"/>
      <c r="D36" s="399"/>
      <c r="E36" s="399"/>
      <c r="F36" s="399"/>
      <c r="G36" s="399"/>
      <c r="H36" s="399"/>
      <c r="I36" s="399"/>
      <c r="J36" s="399"/>
    </row>
    <row r="37" spans="1:10" s="283" customFormat="1" ht="23.25" x14ac:dyDescent="0.35">
      <c r="A37" s="403" t="s">
        <v>620</v>
      </c>
      <c r="B37" s="403"/>
      <c r="C37" s="403"/>
      <c r="D37" s="403"/>
      <c r="E37" s="403"/>
      <c r="F37" s="403"/>
      <c r="G37" s="403"/>
      <c r="H37" s="403"/>
      <c r="I37" s="402">
        <f ca="1">NOW()</f>
        <v>45207.392848842595</v>
      </c>
      <c r="J37" s="402"/>
    </row>
    <row r="38" spans="1:10" ht="30" x14ac:dyDescent="0.4">
      <c r="A38" s="289" t="s">
        <v>738</v>
      </c>
      <c r="B38" s="403" t="s">
        <v>748</v>
      </c>
      <c r="C38" s="403"/>
      <c r="D38" s="403"/>
      <c r="E38" s="403"/>
      <c r="F38" s="403"/>
      <c r="G38" s="403"/>
      <c r="H38" s="403"/>
      <c r="I38" s="400" t="s">
        <v>2</v>
      </c>
      <c r="J38" s="400"/>
    </row>
    <row r="39" spans="1:10" ht="30" x14ac:dyDescent="0.4">
      <c r="A39" s="289" t="s">
        <v>739</v>
      </c>
      <c r="B39" s="403" t="s">
        <v>749</v>
      </c>
      <c r="C39" s="403"/>
      <c r="D39" s="403"/>
      <c r="E39" s="403"/>
      <c r="F39" s="403"/>
      <c r="G39" s="403"/>
      <c r="H39" s="403"/>
      <c r="I39" s="401">
        <v>0</v>
      </c>
      <c r="J39" s="401"/>
    </row>
    <row r="40" spans="1:10" s="283" customFormat="1" ht="23.25" x14ac:dyDescent="0.35">
      <c r="A40" s="397" t="s">
        <v>4</v>
      </c>
      <c r="B40" s="397"/>
      <c r="C40" s="397"/>
      <c r="D40" s="397"/>
      <c r="E40" s="397"/>
      <c r="F40" s="397"/>
      <c r="G40" s="397"/>
      <c r="H40" s="397"/>
      <c r="I40" s="397"/>
      <c r="J40" s="397"/>
    </row>
    <row r="41" spans="1:10" ht="18" x14ac:dyDescent="0.25">
      <c r="A41" s="420"/>
      <c r="B41" s="420"/>
      <c r="C41" s="420"/>
      <c r="D41" s="420"/>
      <c r="E41" s="420"/>
      <c r="F41" s="420"/>
      <c r="G41" s="420"/>
      <c r="H41" s="420"/>
      <c r="I41" s="420"/>
      <c r="J41" s="420"/>
    </row>
    <row r="42" spans="1:10" s="178" customFormat="1" ht="20.25" x14ac:dyDescent="0.3">
      <c r="A42" s="421"/>
      <c r="B42" s="421"/>
      <c r="C42" s="421"/>
      <c r="D42" s="421"/>
      <c r="E42" s="421"/>
      <c r="F42" s="421"/>
      <c r="G42" s="421"/>
      <c r="H42" s="421"/>
      <c r="I42" s="421"/>
      <c r="J42" s="421"/>
    </row>
    <row r="43" spans="1:10" s="11" customFormat="1" ht="18" customHeight="1" x14ac:dyDescent="0.2">
      <c r="A43" s="398" t="s">
        <v>1</v>
      </c>
      <c r="B43" s="398"/>
      <c r="C43" s="398"/>
      <c r="D43" s="398"/>
      <c r="E43" s="398"/>
      <c r="F43" s="398"/>
      <c r="G43" s="398"/>
      <c r="H43" s="398"/>
      <c r="I43" s="398"/>
      <c r="J43" s="398"/>
    </row>
    <row r="44" spans="1:10" s="11" customFormat="1" ht="18" customHeight="1" x14ac:dyDescent="0.2">
      <c r="A44" s="398"/>
      <c r="B44" s="398"/>
      <c r="C44" s="398"/>
      <c r="D44" s="398"/>
      <c r="E44" s="398"/>
      <c r="F44" s="398"/>
      <c r="G44" s="398"/>
      <c r="H44" s="398"/>
      <c r="I44" s="398"/>
      <c r="J44" s="398"/>
    </row>
    <row r="45" spans="1:10" s="11" customFormat="1" ht="18" customHeight="1" x14ac:dyDescent="0.2">
      <c r="A45" s="398"/>
      <c r="B45" s="398"/>
      <c r="C45" s="398"/>
      <c r="D45" s="398"/>
      <c r="E45" s="398"/>
      <c r="F45" s="398"/>
      <c r="G45" s="398"/>
      <c r="H45" s="398"/>
      <c r="I45" s="398"/>
      <c r="J45" s="398"/>
    </row>
    <row r="46" spans="1:10" s="11" customFormat="1" ht="18" customHeight="1" x14ac:dyDescent="0.2">
      <c r="A46" s="398"/>
      <c r="B46" s="398"/>
      <c r="C46" s="398"/>
      <c r="D46" s="398"/>
      <c r="E46" s="398"/>
      <c r="F46" s="398"/>
      <c r="G46" s="398"/>
      <c r="H46" s="398"/>
      <c r="I46" s="398"/>
      <c r="J46" s="398"/>
    </row>
    <row r="47" spans="1:10" s="11" customFormat="1" ht="50.1" customHeight="1" x14ac:dyDescent="0.2">
      <c r="A47" s="12" t="s">
        <v>69</v>
      </c>
      <c r="B47" s="644" t="s">
        <v>1018</v>
      </c>
      <c r="C47" s="644"/>
      <c r="D47" s="644"/>
      <c r="E47" s="644"/>
      <c r="F47" s="644"/>
      <c r="G47" s="644"/>
      <c r="H47" s="644"/>
      <c r="I47" s="644"/>
      <c r="J47" s="644"/>
    </row>
    <row r="48" spans="1:10" ht="18" x14ac:dyDescent="0.25">
      <c r="A48" s="350"/>
      <c r="B48" s="350"/>
      <c r="C48" s="350"/>
      <c r="D48" s="350"/>
      <c r="E48" s="350"/>
      <c r="F48" s="350"/>
      <c r="G48" s="350"/>
      <c r="H48" s="350"/>
      <c r="I48" s="350"/>
      <c r="J48" s="350"/>
    </row>
    <row r="49" spans="1:10" s="283" customFormat="1" ht="23.25" x14ac:dyDescent="0.35">
      <c r="A49" s="348" t="s">
        <v>5</v>
      </c>
      <c r="B49" s="348"/>
      <c r="C49" s="348"/>
      <c r="D49" s="349" t="s">
        <v>3</v>
      </c>
      <c r="E49" s="349"/>
      <c r="F49" s="349"/>
      <c r="G49" s="349"/>
      <c r="H49" s="349"/>
      <c r="I49" s="349"/>
      <c r="J49" s="349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2">
      <c r="A8" s="6" t="s">
        <v>17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91">
        <v>0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74"/>
      <c r="E9" s="474"/>
      <c r="F9" s="464"/>
      <c r="G9" s="470"/>
      <c r="H9" s="492"/>
      <c r="I9" s="468"/>
      <c r="J9" s="468"/>
    </row>
    <row r="10" spans="1:10" ht="23.25" x14ac:dyDescent="0.35">
      <c r="A10" s="18" t="s">
        <v>70</v>
      </c>
      <c r="B10" s="26">
        <v>1</v>
      </c>
      <c r="C10" s="463"/>
      <c r="D10" s="474"/>
      <c r="E10" s="474"/>
      <c r="F10" s="464"/>
      <c r="G10" s="23">
        <v>0</v>
      </c>
      <c r="H10" s="492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3"/>
      <c r="D11" s="474"/>
      <c r="E11" s="474"/>
      <c r="F11" s="464"/>
      <c r="G11" s="23">
        <v>0</v>
      </c>
      <c r="H11" s="492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3"/>
      <c r="D12" s="474"/>
      <c r="E12" s="474"/>
      <c r="F12" s="464"/>
      <c r="G12" s="23">
        <v>0</v>
      </c>
      <c r="H12" s="492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3"/>
      <c r="D13" s="474"/>
      <c r="E13" s="474"/>
      <c r="F13" s="464"/>
      <c r="G13" s="23">
        <v>0</v>
      </c>
      <c r="H13" s="492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3"/>
      <c r="D14" s="474"/>
      <c r="E14" s="474"/>
      <c r="F14" s="464"/>
      <c r="G14" s="23">
        <v>0</v>
      </c>
      <c r="H14" s="492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3"/>
      <c r="D15" s="474"/>
      <c r="E15" s="474"/>
      <c r="F15" s="464"/>
      <c r="G15" s="23">
        <v>0</v>
      </c>
      <c r="H15" s="492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3"/>
      <c r="D16" s="474"/>
      <c r="E16" s="474"/>
      <c r="F16" s="464"/>
      <c r="G16" s="57">
        <v>10</v>
      </c>
      <c r="H16" s="492"/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465"/>
      <c r="D17" s="475"/>
      <c r="E17" s="475"/>
      <c r="F17" s="466"/>
      <c r="G17" s="32">
        <f>SUM(G10:G15)</f>
        <v>0</v>
      </c>
      <c r="H17" s="493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6" t="s">
        <v>756</v>
      </c>
      <c r="B18" s="487"/>
      <c r="C18" s="487"/>
      <c r="D18" s="487"/>
      <c r="E18" s="487"/>
      <c r="F18" s="487"/>
      <c r="G18" s="487"/>
      <c r="H18" s="487"/>
      <c r="I18" s="487"/>
      <c r="J18" s="488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569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638">
        <f>SUM(H10:H23)</f>
        <v>0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639"/>
      <c r="I9" s="470"/>
      <c r="J9" s="468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9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9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9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9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9"/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0"/>
      <c r="I25" s="90">
        <f>SUM(I10:I23)</f>
        <v>0</v>
      </c>
      <c r="J25" s="91">
        <f>SUM(J10:J23)</f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238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2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2"/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3"/>
      <c r="I24" s="90">
        <f>SUM(I10:I22)</f>
        <v>0</v>
      </c>
      <c r="J24" s="91">
        <f>SUM(J10:J22)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873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94">
        <v>0</v>
      </c>
      <c r="I8" s="467" t="s">
        <v>8</v>
      </c>
      <c r="J8" s="467" t="s">
        <v>10</v>
      </c>
    </row>
    <row r="9" spans="1:10" s="154" customFormat="1" ht="18" x14ac:dyDescent="0.25">
      <c r="A9" s="155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5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5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5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5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5"/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6"/>
      <c r="I15" s="32">
        <f>SUM(I10:I13)</f>
        <v>0</v>
      </c>
      <c r="J15" s="91">
        <f>SUM(J10:J13)</f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I38</f>
        <v>0</v>
      </c>
    </row>
    <row r="8" spans="1:10" ht="23.25" x14ac:dyDescent="0.35">
      <c r="A8" s="8" t="s">
        <v>18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4">
        <v>0</v>
      </c>
      <c r="I8" s="467" t="s">
        <v>8</v>
      </c>
      <c r="J8" s="467" t="s">
        <v>10</v>
      </c>
    </row>
    <row r="9" spans="1:10" ht="23.25" x14ac:dyDescent="0.35">
      <c r="A9" s="33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5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5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5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5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5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5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5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5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5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5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5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5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5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5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5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5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5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5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5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5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5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5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5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5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5"/>
      <c r="I37" s="20" t="s">
        <v>8</v>
      </c>
      <c r="J37" s="19" t="s">
        <v>10</v>
      </c>
    </row>
    <row r="38" spans="1:10" s="58" customFormat="1" ht="23.25" customHeight="1" x14ac:dyDescent="0.35">
      <c r="A38" s="446" t="s">
        <v>763</v>
      </c>
      <c r="B38" s="446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6"/>
      <c r="I38" s="32">
        <f>SUM(I10:I36)</f>
        <v>0</v>
      </c>
      <c r="J38" s="91">
        <f>SUM(J10:J36)</f>
        <v>0</v>
      </c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2">
      <c r="A8" s="6" t="s">
        <v>19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45" customHeight="1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7" t="s">
        <v>971</v>
      </c>
      <c r="B21" s="22">
        <v>3.5</v>
      </c>
      <c r="C21" s="499">
        <v>0</v>
      </c>
      <c r="D21" s="501">
        <v>0</v>
      </c>
      <c r="E21" s="501">
        <v>0</v>
      </c>
      <c r="F21" s="501">
        <v>0</v>
      </c>
      <c r="G21" s="501">
        <v>0</v>
      </c>
      <c r="H21" s="499">
        <v>0</v>
      </c>
      <c r="I21" s="503">
        <f>SUM(C21:H21)</f>
        <v>0</v>
      </c>
      <c r="J21" s="505">
        <f>B21*I21</f>
        <v>0</v>
      </c>
    </row>
    <row r="22" spans="1:10" ht="45.75" customHeight="1" x14ac:dyDescent="0.35">
      <c r="A22" s="498"/>
      <c r="B22" s="22">
        <v>3.5</v>
      </c>
      <c r="C22" s="500"/>
      <c r="D22" s="502"/>
      <c r="E22" s="502"/>
      <c r="F22" s="502"/>
      <c r="G22" s="502"/>
      <c r="H22" s="500"/>
      <c r="I22" s="504"/>
      <c r="J22" s="506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6" t="s">
        <v>763</v>
      </c>
      <c r="B24" s="44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I44</f>
        <v>0</v>
      </c>
    </row>
    <row r="8" spans="1:10" ht="23.25" x14ac:dyDescent="0.2">
      <c r="A8" s="6" t="s">
        <v>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64" customFormat="1" ht="23.45" customHeight="1" x14ac:dyDescent="0.35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6" t="s">
        <v>763</v>
      </c>
      <c r="B44" s="446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8" t="s">
        <v>756</v>
      </c>
      <c r="B45" s="459"/>
      <c r="C45" s="459"/>
      <c r="D45" s="459"/>
      <c r="E45" s="459"/>
      <c r="F45" s="459"/>
      <c r="G45" s="459"/>
      <c r="H45" s="459"/>
      <c r="I45" s="459"/>
      <c r="J45" s="460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766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2">
      <c r="A8" s="6" t="s">
        <v>81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73" t="s">
        <v>2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4"/>
      <c r="I9" s="468"/>
      <c r="J9" s="468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4"/>
      <c r="I10" s="32">
        <f>SUM(C10:G10)</f>
        <v>0</v>
      </c>
      <c r="J10" s="25">
        <f>B10*I10</f>
        <v>0</v>
      </c>
    </row>
    <row r="11" spans="1:10" ht="23.25" x14ac:dyDescent="0.35">
      <c r="A11" s="293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4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3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4"/>
      <c r="I12" s="32">
        <f t="shared" si="0"/>
        <v>0</v>
      </c>
      <c r="J12" s="25">
        <f t="shared" si="1"/>
        <v>0</v>
      </c>
    </row>
    <row r="13" spans="1:10" ht="23.25" x14ac:dyDescent="0.35">
      <c r="A13" s="293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4"/>
      <c r="I13" s="32">
        <f t="shared" si="0"/>
        <v>0</v>
      </c>
      <c r="J13" s="25">
        <f t="shared" si="1"/>
        <v>0</v>
      </c>
    </row>
    <row r="14" spans="1:10" ht="23.25" x14ac:dyDescent="0.35">
      <c r="A14" s="293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4"/>
      <c r="I14" s="32">
        <f t="shared" si="0"/>
        <v>0</v>
      </c>
      <c r="J14" s="25">
        <f t="shared" si="1"/>
        <v>0</v>
      </c>
    </row>
    <row r="15" spans="1:10" ht="23.25" x14ac:dyDescent="0.35">
      <c r="A15" s="293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4"/>
      <c r="I15" s="32">
        <f t="shared" si="0"/>
        <v>0</v>
      </c>
      <c r="J15" s="25">
        <f t="shared" si="1"/>
        <v>0</v>
      </c>
    </row>
    <row r="16" spans="1:10" ht="23.25" x14ac:dyDescent="0.35">
      <c r="A16" s="293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4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4"/>
      <c r="I17" s="20" t="s">
        <v>8</v>
      </c>
      <c r="J17" s="19" t="s">
        <v>10</v>
      </c>
    </row>
    <row r="18" spans="1:10" s="58" customFormat="1" ht="23.25" customHeight="1" x14ac:dyDescent="0.35">
      <c r="A18" s="446" t="s">
        <v>763</v>
      </c>
      <c r="B18" s="446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5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2">
      <c r="A8" s="6" t="s">
        <v>120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9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2">
      <c r="A8" s="6" t="s">
        <v>124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3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  <row r="23" spans="1:10" ht="24.95" customHeight="1" x14ac:dyDescent="0.35">
      <c r="A23" s="509" t="s">
        <v>763</v>
      </c>
      <c r="B23" s="510"/>
      <c r="C23" s="510"/>
      <c r="D23" s="510"/>
      <c r="E23" s="510"/>
      <c r="F23" s="510"/>
      <c r="G23" s="510"/>
      <c r="H23" s="511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12" t="s">
        <v>729</v>
      </c>
      <c r="B6" s="512"/>
      <c r="C6" s="512"/>
      <c r="D6" s="512"/>
      <c r="E6" s="512"/>
      <c r="F6" s="512"/>
      <c r="G6" s="512"/>
      <c r="H6" s="512"/>
      <c r="I6" s="512"/>
      <c r="J6" s="512"/>
    </row>
    <row r="7" spans="1:10" s="205" customFormat="1" ht="24.95" customHeight="1" x14ac:dyDescent="0.2">
      <c r="A7" s="513" t="s">
        <v>764</v>
      </c>
      <c r="B7" s="513"/>
      <c r="C7" s="513"/>
      <c r="D7" s="513"/>
      <c r="E7" s="513"/>
      <c r="F7" s="513"/>
      <c r="G7" s="513"/>
      <c r="H7" s="513"/>
      <c r="I7" s="513"/>
      <c r="J7" s="88">
        <f>I21</f>
        <v>0</v>
      </c>
    </row>
    <row r="8" spans="1:10" ht="23.25" x14ac:dyDescent="0.2">
      <c r="A8" s="206" t="s">
        <v>22</v>
      </c>
      <c r="B8" s="51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15" t="s">
        <v>10</v>
      </c>
    </row>
    <row r="9" spans="1:10" ht="23.25" x14ac:dyDescent="0.2">
      <c r="A9" s="207" t="s">
        <v>734</v>
      </c>
      <c r="B9" s="516"/>
      <c r="C9" s="518"/>
      <c r="D9" s="518"/>
      <c r="E9" s="518"/>
      <c r="F9" s="518"/>
      <c r="G9" s="518"/>
      <c r="H9" s="518"/>
      <c r="I9" s="518"/>
      <c r="J9" s="51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4" t="s">
        <v>763</v>
      </c>
      <c r="B21" s="51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12" t="s">
        <v>729</v>
      </c>
      <c r="B6" s="512"/>
      <c r="C6" s="512"/>
      <c r="D6" s="512"/>
      <c r="E6" s="512"/>
      <c r="F6" s="512"/>
      <c r="G6" s="512"/>
      <c r="H6" s="512"/>
    </row>
    <row r="7" spans="1:8" ht="23.25" x14ac:dyDescent="0.2">
      <c r="A7" s="513" t="s">
        <v>764</v>
      </c>
      <c r="B7" s="513"/>
      <c r="C7" s="513"/>
      <c r="D7" s="513"/>
      <c r="E7" s="513"/>
      <c r="F7" s="513"/>
      <c r="G7" s="513"/>
      <c r="H7" s="88">
        <f>G15</f>
        <v>0</v>
      </c>
    </row>
    <row r="8" spans="1:8" ht="23.25" x14ac:dyDescent="0.2">
      <c r="A8" s="206" t="s">
        <v>991</v>
      </c>
      <c r="B8" s="51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15" t="s">
        <v>10</v>
      </c>
    </row>
    <row r="9" spans="1:8" ht="23.25" x14ac:dyDescent="0.35">
      <c r="A9" s="293" t="s">
        <v>734</v>
      </c>
      <c r="B9" s="516"/>
      <c r="C9" s="518"/>
      <c r="D9" s="518"/>
      <c r="E9" s="518"/>
      <c r="F9" s="518"/>
      <c r="G9" s="518"/>
      <c r="H9" s="51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4" t="s">
        <v>763</v>
      </c>
      <c r="B15" s="51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6" t="s">
        <v>756</v>
      </c>
      <c r="B16" s="487"/>
      <c r="C16" s="487"/>
      <c r="D16" s="487"/>
      <c r="E16" s="487"/>
      <c r="F16" s="487"/>
      <c r="G16" s="487"/>
      <c r="H16" s="488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6" t="s">
        <v>0</v>
      </c>
      <c r="B1" s="426"/>
      <c r="C1" s="426"/>
      <c r="D1" s="426"/>
      <c r="E1" s="426"/>
      <c r="F1" s="426"/>
    </row>
    <row r="2" spans="1:6" ht="23.25" x14ac:dyDescent="0.2">
      <c r="A2" s="427" t="s">
        <v>911</v>
      </c>
      <c r="B2" s="428"/>
      <c r="C2" s="428"/>
      <c r="D2" s="428"/>
      <c r="E2" s="428"/>
      <c r="F2" s="428"/>
    </row>
    <row r="3" spans="1:6" ht="20.25" x14ac:dyDescent="0.2">
      <c r="A3" s="429" t="s">
        <v>917</v>
      </c>
      <c r="B3" s="429"/>
      <c r="C3" s="429"/>
      <c r="D3" s="429"/>
      <c r="E3" s="429"/>
      <c r="F3" s="429"/>
    </row>
    <row r="4" spans="1:6" s="68" customFormat="1" ht="20.25" x14ac:dyDescent="0.3">
      <c r="A4" s="430" t="s">
        <v>730</v>
      </c>
      <c r="B4" s="423"/>
      <c r="C4" s="423"/>
      <c r="D4" s="423"/>
      <c r="E4" s="423"/>
      <c r="F4" s="423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8">
        <f>'Caddis Flies'!J7</f>
        <v>0</v>
      </c>
      <c r="C14" s="339"/>
      <c r="D14" s="168" t="s">
        <v>865</v>
      </c>
      <c r="E14" s="338">
        <f>'Double Bunny'!J7</f>
        <v>0</v>
      </c>
      <c r="F14" s="341">
        <f>'Double Bunny'!J11</f>
        <v>0</v>
      </c>
    </row>
    <row r="15" spans="1:6" s="178" customFormat="1" ht="20.25" x14ac:dyDescent="0.3">
      <c r="A15" s="168" t="s">
        <v>888</v>
      </c>
      <c r="B15" s="338">
        <f>'Caddis Pupa'!J7</f>
        <v>0</v>
      </c>
      <c r="C15" s="339">
        <f>'Caddis Pupa'!J17</f>
        <v>0</v>
      </c>
      <c r="D15" s="340" t="s">
        <v>890</v>
      </c>
      <c r="E15" s="338">
        <f>'Glitter Bugs'!J7</f>
        <v>0</v>
      </c>
      <c r="F15" s="341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8">
        <f>Crunchers!G7</f>
        <v>0</v>
      </c>
      <c r="C19" s="341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5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5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6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4" t="s">
        <v>803</v>
      </c>
      <c r="B58" s="424"/>
      <c r="C58" s="424"/>
      <c r="D58" s="424"/>
      <c r="E58" s="263">
        <f>B57+E57</f>
        <v>0</v>
      </c>
      <c r="F58" s="271">
        <v>0</v>
      </c>
    </row>
    <row r="59" spans="1:7" s="114" customFormat="1" ht="20.25" x14ac:dyDescent="0.3">
      <c r="A59" s="425" t="s">
        <v>919</v>
      </c>
      <c r="B59" s="424"/>
      <c r="C59" s="424"/>
      <c r="D59" s="424"/>
      <c r="E59" s="424"/>
      <c r="F59" s="260">
        <f>C57+F57</f>
        <v>0</v>
      </c>
    </row>
    <row r="60" spans="1:7" s="114" customFormat="1" ht="20.25" x14ac:dyDescent="0.3">
      <c r="A60" s="431"/>
      <c r="B60" s="432"/>
      <c r="C60" s="432"/>
      <c r="D60" s="433"/>
      <c r="E60" s="294"/>
      <c r="F60" s="260"/>
    </row>
    <row r="61" spans="1:7" ht="20.25" customHeight="1" x14ac:dyDescent="0.2">
      <c r="A61" s="440" t="s">
        <v>915</v>
      </c>
      <c r="B61" s="441"/>
      <c r="C61" s="441"/>
      <c r="D61" s="442"/>
      <c r="E61" s="264">
        <f>Additional!K7</f>
        <v>0</v>
      </c>
      <c r="F61" s="272"/>
    </row>
    <row r="62" spans="1:7" ht="20.25" customHeight="1" x14ac:dyDescent="0.2">
      <c r="A62" s="437" t="s">
        <v>68</v>
      </c>
      <c r="B62" s="437"/>
      <c r="C62" s="437"/>
      <c r="D62" s="437"/>
      <c r="E62" s="437"/>
      <c r="F62" s="265">
        <f>Additional!K24</f>
        <v>0</v>
      </c>
    </row>
    <row r="63" spans="1:7" ht="20.25" customHeight="1" x14ac:dyDescent="0.3">
      <c r="A63" s="434" t="s">
        <v>918</v>
      </c>
      <c r="B63" s="438"/>
      <c r="C63" s="438"/>
      <c r="D63" s="439"/>
      <c r="E63" s="264">
        <f>E58+E61</f>
        <v>0</v>
      </c>
      <c r="F63" s="273"/>
    </row>
    <row r="64" spans="1:7" ht="20.25" customHeight="1" x14ac:dyDescent="0.3">
      <c r="A64" s="434" t="s">
        <v>66</v>
      </c>
      <c r="B64" s="435"/>
      <c r="C64" s="435"/>
      <c r="D64" s="436"/>
      <c r="E64" s="274">
        <f>'Contact Information'!H29</f>
        <v>0.05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7" t="s">
        <v>65</v>
      </c>
      <c r="B65" s="443"/>
      <c r="C65" s="443"/>
      <c r="D65" s="443"/>
      <c r="E65" s="443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7" t="s">
        <v>67</v>
      </c>
      <c r="B66" s="437"/>
      <c r="C66" s="437"/>
      <c r="D66" s="437"/>
      <c r="E66" s="276">
        <f>'Contact Information'!H33</f>
        <v>0.05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4" t="s">
        <v>9</v>
      </c>
      <c r="B67" s="438"/>
      <c r="C67" s="438"/>
      <c r="D67" s="438"/>
      <c r="E67" s="438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2" t="s">
        <v>730</v>
      </c>
      <c r="B68" s="423"/>
      <c r="C68" s="423"/>
      <c r="D68" s="423"/>
      <c r="E68" s="423"/>
      <c r="F68" s="423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I12</f>
        <v>0</v>
      </c>
    </row>
    <row r="8" spans="1:10" s="71" customFormat="1" ht="24.95" customHeight="1" x14ac:dyDescent="0.2">
      <c r="A8" s="214" t="s">
        <v>862</v>
      </c>
      <c r="B8" s="531" t="s">
        <v>715</v>
      </c>
      <c r="C8" s="522" t="s">
        <v>2</v>
      </c>
      <c r="D8" s="523"/>
      <c r="E8" s="532">
        <v>6</v>
      </c>
      <c r="F8" s="461" t="s">
        <v>2</v>
      </c>
      <c r="G8" s="528"/>
      <c r="H8" s="523"/>
      <c r="I8" s="532" t="s">
        <v>8</v>
      </c>
      <c r="J8" s="531" t="s">
        <v>10</v>
      </c>
    </row>
    <row r="9" spans="1:10" s="71" customFormat="1" ht="24.95" customHeight="1" x14ac:dyDescent="0.35">
      <c r="A9" s="135" t="s">
        <v>734</v>
      </c>
      <c r="B9" s="531"/>
      <c r="C9" s="524"/>
      <c r="D9" s="525"/>
      <c r="E9" s="532"/>
      <c r="F9" s="524"/>
      <c r="G9" s="529"/>
      <c r="H9" s="525"/>
      <c r="I9" s="532"/>
      <c r="J9" s="531"/>
    </row>
    <row r="10" spans="1:10" ht="23.25" x14ac:dyDescent="0.35">
      <c r="A10" s="215" t="s">
        <v>864</v>
      </c>
      <c r="B10" s="26">
        <v>2.75</v>
      </c>
      <c r="C10" s="524"/>
      <c r="D10" s="525"/>
      <c r="E10" s="23">
        <v>0</v>
      </c>
      <c r="F10" s="524"/>
      <c r="G10" s="529"/>
      <c r="H10" s="525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4"/>
      <c r="D11" s="525"/>
      <c r="E11" s="7">
        <v>6</v>
      </c>
      <c r="F11" s="524"/>
      <c r="G11" s="529"/>
      <c r="H11" s="525"/>
      <c r="I11" s="20" t="s">
        <v>8</v>
      </c>
      <c r="J11" s="19" t="s">
        <v>10</v>
      </c>
    </row>
    <row r="12" spans="1:10" s="14" customFormat="1" ht="23.25" customHeight="1" x14ac:dyDescent="0.35">
      <c r="A12" s="534" t="s">
        <v>763</v>
      </c>
      <c r="B12" s="534"/>
      <c r="C12" s="526"/>
      <c r="D12" s="527"/>
      <c r="E12" s="32">
        <f>SUM(E10:E10)</f>
        <v>0</v>
      </c>
      <c r="F12" s="526"/>
      <c r="G12" s="530"/>
      <c r="H12" s="52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  <row r="14" spans="1:10" ht="23.25" x14ac:dyDescent="0.2">
      <c r="A14" s="454" t="s">
        <v>730</v>
      </c>
      <c r="B14" s="454"/>
      <c r="C14" s="454"/>
      <c r="D14" s="454"/>
      <c r="E14" s="454"/>
      <c r="F14" s="454"/>
      <c r="G14" s="454"/>
      <c r="H14" s="454"/>
      <c r="I14" s="454"/>
      <c r="J14" s="454"/>
    </row>
    <row r="15" spans="1:10" ht="23.25" x14ac:dyDescent="0.2">
      <c r="A15" s="444" t="s">
        <v>729</v>
      </c>
      <c r="B15" s="444"/>
      <c r="C15" s="444"/>
      <c r="D15" s="444"/>
      <c r="E15" s="444"/>
      <c r="F15" s="444"/>
      <c r="G15" s="444"/>
      <c r="H15" s="444"/>
      <c r="I15" s="444"/>
      <c r="J15" s="444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" customFormat="1" ht="23.25" x14ac:dyDescent="0.2">
      <c r="A8" s="6" t="s">
        <v>886</v>
      </c>
      <c r="B8" s="44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45" t="s">
        <v>10</v>
      </c>
    </row>
    <row r="9" spans="1:10" s="327" customFormat="1" ht="23.25" x14ac:dyDescent="0.35">
      <c r="A9" s="332" t="s">
        <v>734</v>
      </c>
      <c r="B9" s="445"/>
      <c r="C9" s="451"/>
      <c r="D9" s="451"/>
      <c r="E9" s="451"/>
      <c r="F9" s="451"/>
      <c r="G9" s="451"/>
      <c r="H9" s="451"/>
      <c r="I9" s="451"/>
      <c r="J9" s="445"/>
    </row>
    <row r="10" spans="1:10" s="327" customFormat="1" ht="23.25" x14ac:dyDescent="0.35">
      <c r="A10" s="326" t="s">
        <v>980</v>
      </c>
      <c r="B10" s="325">
        <v>2</v>
      </c>
      <c r="C10" s="308">
        <v>0</v>
      </c>
      <c r="D10" s="308"/>
      <c r="E10" s="308"/>
      <c r="F10" s="308"/>
      <c r="G10" s="308"/>
      <c r="H10" s="308"/>
      <c r="I10" s="308">
        <f>SUM(C10:H10)</f>
        <v>0</v>
      </c>
      <c r="J10" s="325">
        <f>B10*I10</f>
        <v>0</v>
      </c>
    </row>
    <row r="11" spans="1:10" s="331" customFormat="1" ht="23.25" x14ac:dyDescent="0.35">
      <c r="A11" s="328" t="s">
        <v>952</v>
      </c>
      <c r="B11" s="309">
        <v>2</v>
      </c>
      <c r="C11" s="308">
        <v>0</v>
      </c>
      <c r="D11" s="308"/>
      <c r="E11" s="308"/>
      <c r="F11" s="308"/>
      <c r="G11" s="308"/>
      <c r="H11" s="308"/>
      <c r="I11" s="329">
        <f>SUM(C11:H11)</f>
        <v>0</v>
      </c>
      <c r="J11" s="330">
        <f>I11*B11</f>
        <v>0</v>
      </c>
    </row>
    <row r="12" spans="1:10" s="311" customFormat="1" ht="23.25" x14ac:dyDescent="0.35">
      <c r="A12" s="293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0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1" customFormat="1" ht="23.25" x14ac:dyDescent="0.35">
      <c r="A14" s="293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0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4"/>
      <c r="C17" s="364"/>
      <c r="D17" s="364"/>
      <c r="E17" s="364"/>
      <c r="F17" s="364"/>
      <c r="G17" s="364"/>
      <c r="H17" s="365"/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I17</f>
        <v>0</v>
      </c>
    </row>
    <row r="8" spans="1:10" s="1" customFormat="1" ht="23.25" x14ac:dyDescent="0.2">
      <c r="A8" s="216" t="s">
        <v>733</v>
      </c>
      <c r="B8" s="536" t="s">
        <v>715</v>
      </c>
      <c r="C8" s="538">
        <v>8</v>
      </c>
      <c r="D8" s="517">
        <v>10</v>
      </c>
      <c r="E8" s="469">
        <v>12</v>
      </c>
      <c r="F8" s="469">
        <v>14</v>
      </c>
      <c r="G8" s="517">
        <v>16</v>
      </c>
      <c r="H8" s="541"/>
      <c r="I8" s="469" t="s">
        <v>8</v>
      </c>
      <c r="J8" s="467" t="s">
        <v>10</v>
      </c>
    </row>
    <row r="9" spans="1:10" s="106" customFormat="1" ht="23.25" x14ac:dyDescent="0.35">
      <c r="A9" s="135" t="s">
        <v>734</v>
      </c>
      <c r="B9" s="537"/>
      <c r="C9" s="539"/>
      <c r="D9" s="518"/>
      <c r="E9" s="470"/>
      <c r="F9" s="470"/>
      <c r="G9" s="518"/>
      <c r="H9" s="542"/>
      <c r="I9" s="470"/>
      <c r="J9" s="468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2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2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2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2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2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2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2"/>
      <c r="I16" s="20" t="s">
        <v>8</v>
      </c>
      <c r="J16" s="19" t="s">
        <v>10</v>
      </c>
    </row>
    <row r="17" spans="1:10" s="58" customFormat="1" ht="23.25" customHeight="1" x14ac:dyDescent="0.35">
      <c r="A17" s="534" t="s">
        <v>763</v>
      </c>
      <c r="B17" s="534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3"/>
      <c r="I17" s="9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" customFormat="1" ht="23.25" x14ac:dyDescent="0.2">
      <c r="A8" s="16" t="s">
        <v>878</v>
      </c>
      <c r="B8" s="544" t="s">
        <v>715</v>
      </c>
      <c r="C8" s="545">
        <v>10</v>
      </c>
      <c r="D8" s="546">
        <v>12</v>
      </c>
      <c r="E8" s="451">
        <v>14</v>
      </c>
      <c r="F8" s="451">
        <v>16</v>
      </c>
      <c r="G8" s="546">
        <v>18</v>
      </c>
      <c r="H8" s="547"/>
      <c r="I8" s="532" t="s">
        <v>8</v>
      </c>
      <c r="J8" s="531" t="s">
        <v>10</v>
      </c>
    </row>
    <row r="9" spans="1:10" s="114" customFormat="1" ht="20.25" x14ac:dyDescent="0.3">
      <c r="A9" s="158" t="s">
        <v>734</v>
      </c>
      <c r="B9" s="544"/>
      <c r="C9" s="545"/>
      <c r="D9" s="546"/>
      <c r="E9" s="451"/>
      <c r="F9" s="451"/>
      <c r="G9" s="546"/>
      <c r="H9" s="547"/>
      <c r="I9" s="532"/>
      <c r="J9" s="531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7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7"/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</row>
    <row r="3" spans="1:10" s="1" customFormat="1" ht="23.25" x14ac:dyDescent="0.2">
      <c r="A3" s="553" t="s">
        <v>937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ht="23.25" x14ac:dyDescent="0.35">
      <c r="A8" s="8" t="s">
        <v>938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16</v>
      </c>
      <c r="H8" s="469">
        <v>18</v>
      </c>
      <c r="I8" s="467" t="s">
        <v>8</v>
      </c>
      <c r="J8" s="467" t="s">
        <v>10</v>
      </c>
    </row>
    <row r="9" spans="1:10" ht="23.25" x14ac:dyDescent="0.35">
      <c r="A9" s="282" t="s">
        <v>939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940</v>
      </c>
      <c r="B10" s="30">
        <v>2</v>
      </c>
      <c r="C10" s="297">
        <v>0</v>
      </c>
      <c r="D10" s="298">
        <v>0</v>
      </c>
      <c r="E10" s="179">
        <v>0</v>
      </c>
      <c r="F10" s="298">
        <v>0</v>
      </c>
      <c r="G10" s="298">
        <v>0</v>
      </c>
      <c r="H10" s="298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7">
        <v>0</v>
      </c>
      <c r="D11" s="298">
        <v>0</v>
      </c>
      <c r="E11" s="179">
        <v>0</v>
      </c>
      <c r="F11" s="298">
        <v>0</v>
      </c>
      <c r="G11" s="298">
        <v>0</v>
      </c>
      <c r="H11" s="298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7">
        <v>0</v>
      </c>
      <c r="D12" s="298">
        <v>0</v>
      </c>
      <c r="E12" s="298">
        <v>0</v>
      </c>
      <c r="F12" s="179">
        <v>0</v>
      </c>
      <c r="G12" s="298">
        <v>0</v>
      </c>
      <c r="H12" s="298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6" t="s">
        <v>942</v>
      </c>
      <c r="B13" s="65">
        <v>1.3</v>
      </c>
      <c r="C13" s="297"/>
      <c r="D13" s="298"/>
      <c r="E13" s="298"/>
      <c r="F13" s="298"/>
      <c r="G13" s="179">
        <v>0</v>
      </c>
      <c r="H13" s="179">
        <v>0</v>
      </c>
      <c r="I13" s="221">
        <f t="shared" si="0"/>
        <v>0</v>
      </c>
      <c r="J13" s="305">
        <f t="shared" si="1"/>
        <v>0</v>
      </c>
    </row>
    <row r="14" spans="1:10" ht="23.25" x14ac:dyDescent="0.35">
      <c r="A14" s="40" t="s">
        <v>943</v>
      </c>
      <c r="B14" s="30">
        <v>1.3</v>
      </c>
      <c r="C14" s="297">
        <v>0</v>
      </c>
      <c r="D14" s="298">
        <v>0</v>
      </c>
      <c r="E14" s="298">
        <v>0</v>
      </c>
      <c r="F14" s="298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9" t="s">
        <v>61</v>
      </c>
      <c r="B15" s="300">
        <v>0</v>
      </c>
      <c r="C15" s="301" t="s">
        <v>944</v>
      </c>
      <c r="D15" s="302"/>
      <c r="E15" s="302"/>
      <c r="F15" s="302"/>
      <c r="G15" s="302"/>
      <c r="H15" s="302">
        <v>0</v>
      </c>
      <c r="I15" s="303">
        <f t="shared" si="0"/>
        <v>0</v>
      </c>
      <c r="J15" s="304">
        <f t="shared" si="1"/>
        <v>0</v>
      </c>
    </row>
    <row r="16" spans="1:10" ht="23.25" x14ac:dyDescent="0.35">
      <c r="A16" s="307" t="s">
        <v>945</v>
      </c>
      <c r="B16" s="30">
        <v>5</v>
      </c>
      <c r="C16" s="221">
        <v>0</v>
      </c>
      <c r="D16" s="298">
        <v>0</v>
      </c>
      <c r="E16" s="298">
        <v>0</v>
      </c>
      <c r="F16" s="298">
        <v>0</v>
      </c>
      <c r="G16" s="298">
        <v>0</v>
      </c>
      <c r="H16" s="298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9" t="s">
        <v>946</v>
      </c>
      <c r="B17" s="300">
        <v>0</v>
      </c>
      <c r="C17" s="301" t="s">
        <v>950</v>
      </c>
      <c r="D17" s="302">
        <v>0</v>
      </c>
      <c r="E17" s="302">
        <v>0</v>
      </c>
      <c r="F17" s="302">
        <v>0</v>
      </c>
      <c r="G17" s="302">
        <v>0</v>
      </c>
      <c r="H17" s="302">
        <v>0</v>
      </c>
      <c r="I17" s="303">
        <f t="shared" si="0"/>
        <v>0</v>
      </c>
      <c r="J17" s="304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8">
        <v>0</v>
      </c>
      <c r="E18" s="298">
        <v>0</v>
      </c>
      <c r="F18" s="298">
        <v>0</v>
      </c>
      <c r="G18" s="298">
        <v>0</v>
      </c>
      <c r="H18" s="298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8">
        <v>0</v>
      </c>
      <c r="E19" s="298">
        <v>0</v>
      </c>
      <c r="F19" s="298">
        <v>0</v>
      </c>
      <c r="G19" s="298">
        <v>0</v>
      </c>
      <c r="H19" s="298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8">
        <v>0</v>
      </c>
      <c r="E20" s="298">
        <v>0</v>
      </c>
      <c r="F20" s="298">
        <v>0</v>
      </c>
      <c r="G20" s="298">
        <v>0</v>
      </c>
      <c r="H20" s="298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0" t="s">
        <v>938</v>
      </c>
      <c r="B21" s="551"/>
      <c r="C21" s="551"/>
      <c r="D21" s="551"/>
      <c r="E21" s="551"/>
      <c r="F21" s="551"/>
      <c r="G21" s="551"/>
      <c r="H21" s="552"/>
      <c r="I21" s="20" t="s">
        <v>8</v>
      </c>
      <c r="J21" s="19" t="s">
        <v>10</v>
      </c>
    </row>
    <row r="22" spans="1:10" ht="23.25" x14ac:dyDescent="0.35">
      <c r="A22" s="363" t="s">
        <v>763</v>
      </c>
      <c r="B22" s="364"/>
      <c r="C22" s="548"/>
      <c r="D22" s="548"/>
      <c r="E22" s="548"/>
      <c r="F22" s="548"/>
      <c r="G22" s="548"/>
      <c r="H22" s="549"/>
      <c r="I22" s="32">
        <f>SUM(I10:I20)</f>
        <v>0</v>
      </c>
      <c r="J22" s="91">
        <f>SUM(J10:J20)</f>
        <v>0</v>
      </c>
    </row>
    <row r="23" spans="1:10" ht="23.25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38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6" t="s">
        <v>763</v>
      </c>
      <c r="B26" s="44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6" t="s">
        <v>997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F16</f>
        <v>0</v>
      </c>
    </row>
    <row r="8" spans="1:7" ht="23.25" x14ac:dyDescent="0.2">
      <c r="A8" s="6" t="s">
        <v>998</v>
      </c>
      <c r="B8" s="467" t="s">
        <v>715</v>
      </c>
      <c r="C8" s="469">
        <v>6</v>
      </c>
      <c r="D8" s="469">
        <v>8</v>
      </c>
      <c r="E8" s="469">
        <v>10</v>
      </c>
      <c r="F8" s="469" t="s">
        <v>8</v>
      </c>
      <c r="G8" s="467" t="s">
        <v>10</v>
      </c>
    </row>
    <row r="9" spans="1:7" s="293" customFormat="1" ht="23.25" x14ac:dyDescent="0.35">
      <c r="A9" s="321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6" t="s">
        <v>763</v>
      </c>
      <c r="B16" s="446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8" t="s">
        <v>756</v>
      </c>
      <c r="B17" s="459"/>
      <c r="C17" s="459"/>
      <c r="D17" s="459"/>
      <c r="E17" s="459"/>
      <c r="F17" s="459"/>
      <c r="G17" s="460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148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7" customFormat="1" ht="23.25" x14ac:dyDescent="0.2">
      <c r="A9" s="189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18" t="s">
        <v>151</v>
      </c>
      <c r="B10" s="26">
        <v>1.25</v>
      </c>
      <c r="C10" s="556"/>
      <c r="D10" s="557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6"/>
      <c r="D12" s="557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6"/>
      <c r="D13" s="557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6"/>
      <c r="D14" s="557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6"/>
      <c r="D15" s="557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6"/>
      <c r="D16" s="557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6"/>
      <c r="D17" s="557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6"/>
      <c r="D18" s="557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6"/>
      <c r="D19" s="557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558"/>
      <c r="D20" s="559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4" customFormat="1" ht="23.25" x14ac:dyDescent="0.2">
      <c r="A8" s="6" t="s">
        <v>149</v>
      </c>
      <c r="B8" s="467" t="s">
        <v>715</v>
      </c>
      <c r="C8" s="554" t="s">
        <v>2</v>
      </c>
      <c r="D8" s="555"/>
      <c r="E8" s="555"/>
      <c r="F8" s="469">
        <v>12</v>
      </c>
      <c r="G8" s="469">
        <v>14</v>
      </c>
      <c r="H8" s="469">
        <v>16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556"/>
      <c r="D9" s="557"/>
      <c r="E9" s="557"/>
      <c r="F9" s="470"/>
      <c r="G9" s="470"/>
      <c r="H9" s="470"/>
      <c r="I9" s="470"/>
      <c r="J9" s="468"/>
    </row>
    <row r="10" spans="1:10" ht="23.25" x14ac:dyDescent="0.35">
      <c r="A10" s="41" t="s">
        <v>159</v>
      </c>
      <c r="B10" s="42">
        <v>2</v>
      </c>
      <c r="C10" s="556"/>
      <c r="D10" s="557"/>
      <c r="E10" s="557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6"/>
      <c r="D11" s="557"/>
      <c r="E11" s="557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558"/>
      <c r="D12" s="559"/>
      <c r="E12" s="559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24</v>
      </c>
      <c r="B8" s="467" t="s">
        <v>715</v>
      </c>
      <c r="C8" s="491" t="s">
        <v>2</v>
      </c>
      <c r="D8" s="469">
        <v>4</v>
      </c>
      <c r="E8" s="461" t="s">
        <v>2</v>
      </c>
      <c r="F8" s="473"/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190" t="s">
        <v>734</v>
      </c>
      <c r="B9" s="468"/>
      <c r="C9" s="492"/>
      <c r="D9" s="470"/>
      <c r="E9" s="463"/>
      <c r="F9" s="474"/>
      <c r="G9" s="474"/>
      <c r="H9" s="464"/>
      <c r="I9" s="470"/>
      <c r="J9" s="470"/>
    </row>
    <row r="10" spans="1:10" ht="23.25" x14ac:dyDescent="0.35">
      <c r="A10" s="13" t="s">
        <v>147</v>
      </c>
      <c r="B10" s="26">
        <v>7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2" t="s">
        <v>754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</row>
    <row r="2" spans="1:11" ht="23.25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1" ht="23.25" x14ac:dyDescent="0.2">
      <c r="A3" s="453" t="s">
        <v>916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</row>
    <row r="5" spans="1:1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</row>
    <row r="6" spans="1:11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</row>
    <row r="7" spans="1:11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450"/>
      <c r="K7" s="237">
        <f>J24</f>
        <v>0</v>
      </c>
    </row>
    <row r="8" spans="1:11" ht="23.25" x14ac:dyDescent="0.35">
      <c r="A8" s="8" t="s">
        <v>913</v>
      </c>
      <c r="B8" s="44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55" t="s">
        <v>912</v>
      </c>
      <c r="I8" s="457"/>
      <c r="J8" s="451" t="s">
        <v>8</v>
      </c>
      <c r="K8" s="445" t="s">
        <v>10</v>
      </c>
    </row>
    <row r="9" spans="1:11" ht="23.25" x14ac:dyDescent="0.2">
      <c r="A9" s="238" t="s">
        <v>914</v>
      </c>
      <c r="B9" s="445"/>
      <c r="C9" s="451"/>
      <c r="D9" s="451"/>
      <c r="E9" s="451"/>
      <c r="F9" s="451"/>
      <c r="G9" s="451"/>
      <c r="H9" s="456"/>
      <c r="I9" s="457"/>
      <c r="J9" s="451"/>
      <c r="K9" s="445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7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7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7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7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7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7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7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7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7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7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7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7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7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7"/>
      <c r="J23" s="123" t="s">
        <v>8</v>
      </c>
      <c r="K23" s="124" t="s">
        <v>10</v>
      </c>
    </row>
    <row r="24" spans="1:11" ht="23.25" x14ac:dyDescent="0.35">
      <c r="A24" s="446" t="s">
        <v>763</v>
      </c>
      <c r="B24" s="446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7"/>
      <c r="J24" s="240">
        <f>SUM(J10:J22)</f>
        <v>0</v>
      </c>
      <c r="K24" s="87">
        <f>SUM(K10:K22)</f>
        <v>0</v>
      </c>
    </row>
    <row r="25" spans="1:11" ht="23.25" x14ac:dyDescent="0.2">
      <c r="A25" s="447" t="s">
        <v>756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9"/>
    </row>
    <row r="26" spans="1:11" ht="23.25" x14ac:dyDescent="0.2">
      <c r="A26" s="454" t="s">
        <v>730</v>
      </c>
      <c r="B26" s="454"/>
      <c r="C26" s="454"/>
      <c r="D26" s="454"/>
      <c r="E26" s="454"/>
      <c r="F26" s="454"/>
      <c r="G26" s="454"/>
      <c r="H26" s="454"/>
      <c r="I26" s="454"/>
      <c r="J26" s="454"/>
      <c r="K26" s="454"/>
    </row>
    <row r="27" spans="1:11" ht="23.25" x14ac:dyDescent="0.2">
      <c r="A27" s="444" t="s">
        <v>729</v>
      </c>
      <c r="B27" s="444"/>
      <c r="C27" s="444"/>
      <c r="D27" s="444"/>
      <c r="E27" s="444"/>
      <c r="F27" s="444"/>
      <c r="G27" s="444"/>
      <c r="H27" s="444"/>
      <c r="I27" s="444"/>
      <c r="J27" s="444"/>
      <c r="K27" s="444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I21</f>
        <v>0</v>
      </c>
    </row>
    <row r="8" spans="1:10" s="14" customFormat="1" ht="23.25" x14ac:dyDescent="0.2">
      <c r="A8" s="6" t="s">
        <v>150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ht="23.25" x14ac:dyDescent="0.2">
      <c r="A8" s="6" t="s">
        <v>865</v>
      </c>
      <c r="B8" s="467" t="s">
        <v>715</v>
      </c>
      <c r="C8" s="491" t="s">
        <v>2</v>
      </c>
      <c r="D8" s="469">
        <v>6</v>
      </c>
      <c r="E8" s="461" t="s">
        <v>2</v>
      </c>
      <c r="F8" s="473"/>
      <c r="G8" s="473"/>
      <c r="H8" s="462"/>
      <c r="I8" s="469" t="s">
        <v>8</v>
      </c>
      <c r="J8" s="467" t="s">
        <v>10</v>
      </c>
    </row>
    <row r="9" spans="1:10" ht="23.25" x14ac:dyDescent="0.2">
      <c r="A9" s="137" t="s">
        <v>734</v>
      </c>
      <c r="B9" s="468"/>
      <c r="C9" s="492"/>
      <c r="D9" s="470"/>
      <c r="E9" s="463"/>
      <c r="F9" s="474"/>
      <c r="G9" s="474"/>
      <c r="H9" s="464"/>
      <c r="I9" s="470"/>
      <c r="J9" s="468"/>
    </row>
    <row r="10" spans="1:10" ht="23.25" x14ac:dyDescent="0.35">
      <c r="A10" s="13" t="s">
        <v>866</v>
      </c>
      <c r="B10" s="26">
        <v>5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3.25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3.25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I13</f>
        <v>0</v>
      </c>
    </row>
    <row r="8" spans="1:10" s="14" customFormat="1" ht="23.25" x14ac:dyDescent="0.2">
      <c r="A8" s="6" t="s">
        <v>708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3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21" t="s">
        <v>710</v>
      </c>
      <c r="B10" s="30">
        <v>2</v>
      </c>
      <c r="C10" s="556"/>
      <c r="D10" s="557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6"/>
      <c r="D12" s="557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58"/>
      <c r="D13" s="559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s="14" customFormat="1" ht="23.25" x14ac:dyDescent="0.2">
      <c r="A8" s="6" t="s">
        <v>486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6" t="s">
        <v>763</v>
      </c>
      <c r="B23" s="44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174</v>
      </c>
      <c r="B8" s="467" t="s">
        <v>715</v>
      </c>
      <c r="C8" s="554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68"/>
      <c r="C9" s="556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265</v>
      </c>
      <c r="B10" s="30">
        <v>2</v>
      </c>
      <c r="C10" s="556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6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6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6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6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6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6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58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871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868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2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25</v>
      </c>
      <c r="B8" s="467" t="s">
        <v>715</v>
      </c>
      <c r="C8" s="560">
        <v>0</v>
      </c>
      <c r="D8" s="561"/>
      <c r="E8" s="561"/>
      <c r="F8" s="469">
        <v>10</v>
      </c>
      <c r="G8" s="469">
        <v>12</v>
      </c>
      <c r="H8" s="469">
        <v>14</v>
      </c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562"/>
      <c r="D9" s="563"/>
      <c r="E9" s="563"/>
      <c r="F9" s="470"/>
      <c r="G9" s="470"/>
      <c r="H9" s="470"/>
      <c r="I9" s="470"/>
      <c r="J9" s="470"/>
    </row>
    <row r="10" spans="1:10" s="64" customFormat="1" ht="23.25" x14ac:dyDescent="0.35">
      <c r="A10" s="183" t="s">
        <v>175</v>
      </c>
      <c r="B10" s="184">
        <v>2</v>
      </c>
      <c r="C10" s="562"/>
      <c r="D10" s="563"/>
      <c r="E10" s="563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2"/>
      <c r="D11" s="563"/>
      <c r="E11" s="563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2"/>
      <c r="D12" s="563"/>
      <c r="E12" s="563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2"/>
      <c r="D13" s="563"/>
      <c r="E13" s="563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2"/>
      <c r="D14" s="563"/>
      <c r="E14" s="563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2"/>
      <c r="D15" s="563"/>
      <c r="E15" s="563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2"/>
      <c r="D16" s="563"/>
      <c r="E16" s="563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64"/>
      <c r="D17" s="565"/>
      <c r="E17" s="565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s="14" customFormat="1" ht="23.25" x14ac:dyDescent="0.2">
      <c r="A8" s="6" t="s">
        <v>181</v>
      </c>
      <c r="B8" s="469" t="s">
        <v>715</v>
      </c>
      <c r="C8" s="554" t="s">
        <v>2</v>
      </c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70"/>
      <c r="C9" s="556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8" t="s">
        <v>182</v>
      </c>
      <c r="B10" s="132">
        <v>3.5</v>
      </c>
      <c r="C10" s="556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6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6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6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6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6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6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6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6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6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6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6" t="s">
        <v>763</v>
      </c>
      <c r="B22" s="446"/>
      <c r="C22" s="558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717</v>
      </c>
      <c r="B8" s="467" t="s">
        <v>715</v>
      </c>
      <c r="C8" s="566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566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194</v>
      </c>
      <c r="B10" s="26">
        <v>2.5</v>
      </c>
      <c r="C10" s="566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6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66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26</v>
      </c>
      <c r="B8" s="467" t="s">
        <v>715</v>
      </c>
      <c r="C8" s="461" t="s">
        <v>2</v>
      </c>
      <c r="D8" s="473"/>
      <c r="E8" s="462"/>
      <c r="F8" s="469">
        <v>6</v>
      </c>
      <c r="G8" s="461" t="s">
        <v>2</v>
      </c>
      <c r="H8" s="462"/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463"/>
      <c r="D9" s="474"/>
      <c r="E9" s="464"/>
      <c r="F9" s="470"/>
      <c r="G9" s="463"/>
      <c r="H9" s="464"/>
      <c r="I9" s="470"/>
      <c r="J9" s="468"/>
    </row>
    <row r="10" spans="1:10" s="1" customFormat="1" ht="23.25" x14ac:dyDescent="0.35">
      <c r="A10" s="18" t="s">
        <v>196</v>
      </c>
      <c r="B10" s="26">
        <v>1.75</v>
      </c>
      <c r="C10" s="463"/>
      <c r="D10" s="474"/>
      <c r="E10" s="464"/>
      <c r="F10" s="23">
        <v>0</v>
      </c>
      <c r="G10" s="463"/>
      <c r="H10" s="464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3"/>
      <c r="D11" s="474"/>
      <c r="E11" s="464"/>
      <c r="F11" s="23">
        <v>0</v>
      </c>
      <c r="G11" s="463"/>
      <c r="H11" s="464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3"/>
      <c r="D12" s="474"/>
      <c r="E12" s="464"/>
      <c r="F12" s="57">
        <v>6</v>
      </c>
      <c r="G12" s="463"/>
      <c r="H12" s="464"/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465"/>
      <c r="D13" s="475"/>
      <c r="E13" s="466"/>
      <c r="F13" s="32">
        <f>SUM(F10:F11)</f>
        <v>0</v>
      </c>
      <c r="G13" s="465"/>
      <c r="H13" s="466"/>
      <c r="I13" s="32">
        <f>SUM(I10:I11)</f>
        <v>0</v>
      </c>
      <c r="J13" s="91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714</v>
      </c>
      <c r="B8" s="467" t="s">
        <v>715</v>
      </c>
      <c r="C8" s="461" t="s">
        <v>2</v>
      </c>
      <c r="D8" s="462"/>
      <c r="E8" s="469">
        <v>6</v>
      </c>
      <c r="F8" s="469">
        <v>8</v>
      </c>
      <c r="G8" s="461" t="s">
        <v>2</v>
      </c>
      <c r="H8" s="462"/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64"/>
      <c r="E9" s="470"/>
      <c r="F9" s="470"/>
      <c r="G9" s="463"/>
      <c r="H9" s="464"/>
      <c r="I9" s="468"/>
      <c r="J9" s="468"/>
    </row>
    <row r="10" spans="1:10" s="1" customFormat="1" ht="23.25" x14ac:dyDescent="0.35">
      <c r="A10" s="40" t="s">
        <v>11</v>
      </c>
      <c r="B10" s="22">
        <v>2.5</v>
      </c>
      <c r="C10" s="463"/>
      <c r="D10" s="464"/>
      <c r="E10" s="23">
        <v>0</v>
      </c>
      <c r="F10" s="23">
        <v>0</v>
      </c>
      <c r="G10" s="463"/>
      <c r="H10" s="464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3"/>
      <c r="D11" s="464"/>
      <c r="E11" s="23">
        <v>0</v>
      </c>
      <c r="F11" s="23">
        <v>0</v>
      </c>
      <c r="G11" s="463"/>
      <c r="H11" s="464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3"/>
      <c r="D12" s="464"/>
      <c r="E12" s="23">
        <v>0</v>
      </c>
      <c r="F12" s="23">
        <v>0</v>
      </c>
      <c r="G12" s="463"/>
      <c r="H12" s="464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3"/>
      <c r="D13" s="464"/>
      <c r="E13" s="23">
        <v>0</v>
      </c>
      <c r="F13" s="23">
        <v>0</v>
      </c>
      <c r="G13" s="463"/>
      <c r="H13" s="464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3"/>
      <c r="D14" s="464"/>
      <c r="E14" s="23">
        <v>0</v>
      </c>
      <c r="F14" s="23">
        <v>0</v>
      </c>
      <c r="G14" s="463"/>
      <c r="H14" s="464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3"/>
      <c r="D15" s="464"/>
      <c r="E15" s="76">
        <v>6</v>
      </c>
      <c r="F15" s="76">
        <v>8</v>
      </c>
      <c r="G15" s="463"/>
      <c r="H15" s="464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465"/>
      <c r="D16" s="466"/>
      <c r="E16" s="90">
        <f>SUM(E10:E14)</f>
        <v>0</v>
      </c>
      <c r="F16" s="90">
        <f>SUM(F10:F14)</f>
        <v>0</v>
      </c>
      <c r="G16" s="465"/>
      <c r="H16" s="466"/>
      <c r="I16" s="72">
        <f>SUM(I10:I14)</f>
        <v>0</v>
      </c>
      <c r="J16" s="73">
        <f>SUM(J10:J12)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27</v>
      </c>
      <c r="B8" s="467" t="s">
        <v>715</v>
      </c>
      <c r="C8" s="222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22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SUM(I8:I10)</f>
        <v>0</v>
      </c>
      <c r="J11" s="91">
        <f>SUM(J8:J10)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568" t="s">
        <v>891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891</v>
      </c>
      <c r="B8" s="467" t="s">
        <v>715</v>
      </c>
      <c r="C8" s="482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35">
      <c r="A9" s="337" t="s">
        <v>734</v>
      </c>
      <c r="B9" s="468"/>
      <c r="C9" s="483"/>
      <c r="D9" s="470"/>
      <c r="E9" s="470"/>
      <c r="F9" s="470"/>
      <c r="G9" s="470"/>
      <c r="H9" s="470"/>
      <c r="I9" s="470"/>
      <c r="J9" s="468"/>
    </row>
    <row r="10" spans="1:10" s="333" customFormat="1" ht="23.25" x14ac:dyDescent="0.2">
      <c r="A10" s="334" t="s">
        <v>892</v>
      </c>
      <c r="B10" s="335">
        <v>3.5</v>
      </c>
      <c r="C10" s="39">
        <v>0</v>
      </c>
      <c r="D10" s="342">
        <v>0</v>
      </c>
      <c r="E10" s="342">
        <v>0</v>
      </c>
      <c r="F10" s="342">
        <v>0</v>
      </c>
      <c r="G10" s="342">
        <v>0</v>
      </c>
      <c r="H10" s="342">
        <v>0</v>
      </c>
      <c r="I10" s="343">
        <f t="shared" ref="I10:I18" si="0">SUM(C10:H10)</f>
        <v>0</v>
      </c>
      <c r="J10" s="344">
        <f>I10*B10</f>
        <v>0</v>
      </c>
    </row>
    <row r="11" spans="1:10" s="333" customFormat="1" ht="23.25" x14ac:dyDescent="0.2">
      <c r="A11" s="334" t="s">
        <v>982</v>
      </c>
      <c r="B11" s="335">
        <v>3.5</v>
      </c>
      <c r="C11" s="39">
        <v>0</v>
      </c>
      <c r="D11" s="342">
        <v>0</v>
      </c>
      <c r="E11" s="342">
        <v>0</v>
      </c>
      <c r="F11" s="342">
        <v>0</v>
      </c>
      <c r="G11" s="342">
        <v>0</v>
      </c>
      <c r="H11" s="342">
        <v>0</v>
      </c>
      <c r="I11" s="343">
        <f t="shared" si="0"/>
        <v>0</v>
      </c>
      <c r="J11" s="344">
        <f t="shared" ref="J11:J18" si="1">I11*B11</f>
        <v>0</v>
      </c>
    </row>
    <row r="12" spans="1:10" s="333" customFormat="1" ht="23.25" x14ac:dyDescent="0.2">
      <c r="A12" s="334" t="s">
        <v>893</v>
      </c>
      <c r="B12" s="335">
        <v>3.5</v>
      </c>
      <c r="C12" s="39">
        <v>0</v>
      </c>
      <c r="D12" s="342">
        <v>0</v>
      </c>
      <c r="E12" s="342">
        <v>0</v>
      </c>
      <c r="F12" s="342">
        <v>0</v>
      </c>
      <c r="G12" s="342">
        <v>0</v>
      </c>
      <c r="H12" s="342">
        <v>0</v>
      </c>
      <c r="I12" s="343">
        <f t="shared" si="0"/>
        <v>0</v>
      </c>
      <c r="J12" s="344">
        <f t="shared" si="1"/>
        <v>0</v>
      </c>
    </row>
    <row r="13" spans="1:10" s="333" customFormat="1" ht="23.25" x14ac:dyDescent="0.2">
      <c r="A13" s="334" t="s">
        <v>983</v>
      </c>
      <c r="B13" s="335">
        <v>3.5</v>
      </c>
      <c r="C13" s="39">
        <v>0</v>
      </c>
      <c r="D13" s="342">
        <v>0</v>
      </c>
      <c r="E13" s="342">
        <v>0</v>
      </c>
      <c r="F13" s="342">
        <v>0</v>
      </c>
      <c r="G13" s="342">
        <v>0</v>
      </c>
      <c r="H13" s="342">
        <v>0</v>
      </c>
      <c r="I13" s="343">
        <f t="shared" si="0"/>
        <v>0</v>
      </c>
      <c r="J13" s="344">
        <f t="shared" si="1"/>
        <v>0</v>
      </c>
    </row>
    <row r="14" spans="1:10" s="333" customFormat="1" ht="23.25" x14ac:dyDescent="0.2">
      <c r="A14" s="334" t="s">
        <v>985</v>
      </c>
      <c r="B14" s="335">
        <v>3.5</v>
      </c>
      <c r="C14" s="39">
        <v>0</v>
      </c>
      <c r="D14" s="342">
        <v>0</v>
      </c>
      <c r="E14" s="342">
        <v>0</v>
      </c>
      <c r="F14" s="342">
        <v>0</v>
      </c>
      <c r="G14" s="342">
        <v>0</v>
      </c>
      <c r="H14" s="342">
        <v>0</v>
      </c>
      <c r="I14" s="343">
        <f t="shared" si="0"/>
        <v>0</v>
      </c>
      <c r="J14" s="344">
        <f t="shared" si="1"/>
        <v>0</v>
      </c>
    </row>
    <row r="15" spans="1:10" s="333" customFormat="1" ht="23.25" x14ac:dyDescent="0.2">
      <c r="A15" s="334" t="s">
        <v>894</v>
      </c>
      <c r="B15" s="335">
        <v>3.5</v>
      </c>
      <c r="C15" s="39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3">
        <f t="shared" si="0"/>
        <v>0</v>
      </c>
      <c r="J15" s="344">
        <f t="shared" si="1"/>
        <v>0</v>
      </c>
    </row>
    <row r="16" spans="1:10" s="333" customFormat="1" ht="23.25" x14ac:dyDescent="0.2">
      <c r="A16" s="334" t="s">
        <v>984</v>
      </c>
      <c r="B16" s="335">
        <v>3.5</v>
      </c>
      <c r="C16" s="39">
        <v>0</v>
      </c>
      <c r="D16" s="342">
        <v>0</v>
      </c>
      <c r="E16" s="342">
        <v>0</v>
      </c>
      <c r="F16" s="342">
        <v>0</v>
      </c>
      <c r="G16" s="342">
        <v>0</v>
      </c>
      <c r="H16" s="342">
        <v>0</v>
      </c>
      <c r="I16" s="343">
        <f t="shared" si="0"/>
        <v>0</v>
      </c>
      <c r="J16" s="344">
        <f t="shared" si="1"/>
        <v>0</v>
      </c>
    </row>
    <row r="17" spans="1:10" s="333" customFormat="1" ht="23.25" x14ac:dyDescent="0.2">
      <c r="A17" s="334" t="s">
        <v>895</v>
      </c>
      <c r="B17" s="335">
        <v>3.5</v>
      </c>
      <c r="C17" s="39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3">
        <f t="shared" si="0"/>
        <v>0</v>
      </c>
      <c r="J17" s="344">
        <f t="shared" si="1"/>
        <v>0</v>
      </c>
    </row>
    <row r="18" spans="1:10" s="333" customFormat="1" ht="23.25" x14ac:dyDescent="0.2">
      <c r="A18" s="334" t="s">
        <v>896</v>
      </c>
      <c r="B18" s="335">
        <v>3.5</v>
      </c>
      <c r="C18" s="39">
        <v>0</v>
      </c>
      <c r="D18" s="342">
        <v>0</v>
      </c>
      <c r="E18" s="342">
        <v>0</v>
      </c>
      <c r="F18" s="342">
        <v>0</v>
      </c>
      <c r="G18" s="342">
        <v>0</v>
      </c>
      <c r="H18" s="342">
        <v>0</v>
      </c>
      <c r="I18" s="343">
        <f t="shared" si="0"/>
        <v>0</v>
      </c>
      <c r="J18" s="344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6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28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569" t="s">
        <v>10</v>
      </c>
    </row>
    <row r="9" spans="1:10" s="14" customFormat="1" ht="23.25" x14ac:dyDescent="0.2">
      <c r="A9" s="192" t="s">
        <v>734</v>
      </c>
      <c r="B9" s="470"/>
      <c r="C9" s="492"/>
      <c r="D9" s="470"/>
      <c r="E9" s="470"/>
      <c r="F9" s="470"/>
      <c r="G9" s="470"/>
      <c r="H9" s="470"/>
      <c r="I9" s="470"/>
      <c r="J9" s="570"/>
    </row>
    <row r="10" spans="1:10" ht="23.25" x14ac:dyDescent="0.35">
      <c r="A10" s="18" t="s">
        <v>199</v>
      </c>
      <c r="B10" s="26">
        <v>2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2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2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2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2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6" t="s">
        <v>763</v>
      </c>
      <c r="B15" s="446"/>
      <c r="C15" s="493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s="14" customFormat="1" ht="23.25" x14ac:dyDescent="0.2">
      <c r="A8" s="6" t="s">
        <v>29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975</v>
      </c>
      <c r="B10" s="26">
        <v>2.5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2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2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2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2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2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2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2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2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2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3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90">
        <f>SUM(I10:I20)</f>
        <v>0</v>
      </c>
      <c r="J21" s="91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16" t="s">
        <v>30</v>
      </c>
      <c r="B8" s="469" t="s">
        <v>715</v>
      </c>
      <c r="C8" s="538">
        <v>2</v>
      </c>
      <c r="D8" s="517">
        <v>4</v>
      </c>
      <c r="E8" s="571">
        <v>6</v>
      </c>
      <c r="F8" s="571">
        <v>8</v>
      </c>
      <c r="G8" s="517">
        <v>10</v>
      </c>
      <c r="H8" s="517">
        <v>12</v>
      </c>
      <c r="I8" s="469" t="s">
        <v>8</v>
      </c>
      <c r="J8" s="467" t="s">
        <v>10</v>
      </c>
    </row>
    <row r="9" spans="1:10" s="14" customFormat="1" ht="20.25" x14ac:dyDescent="0.2">
      <c r="A9" s="102" t="s">
        <v>734</v>
      </c>
      <c r="B9" s="470"/>
      <c r="C9" s="539"/>
      <c r="D9" s="518"/>
      <c r="E9" s="572"/>
      <c r="F9" s="572"/>
      <c r="G9" s="518"/>
      <c r="H9" s="518"/>
      <c r="I9" s="470"/>
      <c r="J9" s="468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7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31</v>
      </c>
      <c r="B8" s="467" t="s">
        <v>715</v>
      </c>
      <c r="C8" s="461" t="s">
        <v>2</v>
      </c>
      <c r="D8" s="462"/>
      <c r="E8" s="469">
        <v>6</v>
      </c>
      <c r="F8" s="461" t="s">
        <v>2</v>
      </c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70"/>
    </row>
    <row r="10" spans="1:10" ht="23.25" x14ac:dyDescent="0.35">
      <c r="A10" s="18" t="s">
        <v>207</v>
      </c>
      <c r="B10" s="26">
        <v>1.75</v>
      </c>
      <c r="C10" s="463"/>
      <c r="D10" s="464"/>
      <c r="E10" s="23">
        <v>0</v>
      </c>
      <c r="F10" s="463"/>
      <c r="G10" s="474"/>
      <c r="H10" s="464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3"/>
      <c r="D11" s="464"/>
      <c r="E11" s="23">
        <v>0</v>
      </c>
      <c r="F11" s="463"/>
      <c r="G11" s="474"/>
      <c r="H11" s="464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3"/>
      <c r="D12" s="464"/>
      <c r="E12" s="23">
        <v>0</v>
      </c>
      <c r="F12" s="463"/>
      <c r="G12" s="474"/>
      <c r="H12" s="464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3"/>
      <c r="D13" s="464"/>
      <c r="E13" s="23">
        <v>0</v>
      </c>
      <c r="F13" s="463"/>
      <c r="G13" s="474"/>
      <c r="H13" s="464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3"/>
      <c r="D14" s="464"/>
      <c r="E14" s="23">
        <v>0</v>
      </c>
      <c r="F14" s="463"/>
      <c r="G14" s="474"/>
      <c r="H14" s="464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3"/>
      <c r="D15" s="464"/>
      <c r="E15" s="23">
        <v>0</v>
      </c>
      <c r="F15" s="463"/>
      <c r="G15" s="474"/>
      <c r="H15" s="464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3"/>
      <c r="D16" s="464"/>
      <c r="E16" s="23">
        <v>0</v>
      </c>
      <c r="F16" s="463"/>
      <c r="G16" s="474"/>
      <c r="H16" s="464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3"/>
      <c r="D17" s="464"/>
      <c r="E17" s="23">
        <v>0</v>
      </c>
      <c r="F17" s="463"/>
      <c r="G17" s="474"/>
      <c r="H17" s="464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3"/>
      <c r="D18" s="464"/>
      <c r="E18" s="23">
        <v>0</v>
      </c>
      <c r="F18" s="463"/>
      <c r="G18" s="474"/>
      <c r="H18" s="464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5"/>
      <c r="D19" s="466"/>
      <c r="E19" s="23">
        <v>0</v>
      </c>
      <c r="F19" s="465"/>
      <c r="G19" s="475"/>
      <c r="H19" s="466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I19+I32</f>
        <v>0</v>
      </c>
    </row>
    <row r="8" spans="1:10" s="71" customFormat="1" ht="24.95" customHeight="1" x14ac:dyDescent="0.2">
      <c r="A8" s="577" t="s">
        <v>9</v>
      </c>
      <c r="B8" s="450"/>
      <c r="C8" s="450"/>
      <c r="D8" s="450"/>
      <c r="E8" s="450"/>
      <c r="F8" s="450"/>
      <c r="G8" s="450"/>
      <c r="H8" s="450"/>
      <c r="I8" s="578"/>
      <c r="J8" s="324">
        <f>J19+J32</f>
        <v>0</v>
      </c>
    </row>
    <row r="9" spans="1:10" s="14" customFormat="1" ht="23.25" x14ac:dyDescent="0.2">
      <c r="A9" s="6" t="s">
        <v>32</v>
      </c>
      <c r="B9" s="532" t="s">
        <v>715</v>
      </c>
      <c r="C9" s="532">
        <v>2</v>
      </c>
      <c r="D9" s="532">
        <v>4</v>
      </c>
      <c r="E9" s="532">
        <v>6</v>
      </c>
      <c r="F9" s="532">
        <v>8</v>
      </c>
      <c r="G9" s="532">
        <v>10</v>
      </c>
      <c r="H9" s="532">
        <v>12</v>
      </c>
      <c r="I9" s="532" t="s">
        <v>8</v>
      </c>
      <c r="J9" s="531" t="s">
        <v>10</v>
      </c>
    </row>
    <row r="10" spans="1:10" s="14" customFormat="1" ht="23.25" x14ac:dyDescent="0.2">
      <c r="A10" s="320" t="s">
        <v>734</v>
      </c>
      <c r="B10" s="532"/>
      <c r="C10" s="532"/>
      <c r="D10" s="532"/>
      <c r="E10" s="532"/>
      <c r="F10" s="532"/>
      <c r="G10" s="532"/>
      <c r="H10" s="532"/>
      <c r="I10" s="532"/>
      <c r="J10" s="531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5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2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5">
        <f t="shared" si="1"/>
        <v>0</v>
      </c>
    </row>
    <row r="19" spans="1:10" ht="24.95" customHeight="1" x14ac:dyDescent="0.35">
      <c r="A19" s="573" t="s">
        <v>763</v>
      </c>
      <c r="B19" s="573"/>
      <c r="C19" s="573"/>
      <c r="D19" s="573"/>
      <c r="E19" s="573"/>
      <c r="F19" s="573"/>
      <c r="G19" s="573"/>
      <c r="H19" s="573"/>
      <c r="I19" s="72">
        <f>SUM(I11:I18)</f>
        <v>0</v>
      </c>
      <c r="J19" s="73">
        <f>SUM(J11:J18)</f>
        <v>0</v>
      </c>
    </row>
    <row r="20" spans="1:10" ht="24.95" customHeight="1" x14ac:dyDescent="0.2">
      <c r="A20" s="574" t="s">
        <v>756</v>
      </c>
      <c r="B20" s="575"/>
      <c r="C20" s="575"/>
      <c r="D20" s="575"/>
      <c r="E20" s="575"/>
      <c r="F20" s="575"/>
      <c r="G20" s="575"/>
      <c r="H20" s="575"/>
      <c r="I20" s="575"/>
      <c r="J20" s="575"/>
    </row>
    <row r="21" spans="1:10" x14ac:dyDescent="0.2">
      <c r="A21" s="576"/>
      <c r="B21" s="576"/>
      <c r="C21" s="576"/>
      <c r="D21" s="576"/>
      <c r="E21" s="576"/>
      <c r="F21" s="576"/>
      <c r="G21" s="576"/>
      <c r="H21" s="576"/>
      <c r="I21" s="576"/>
      <c r="J21" s="576"/>
    </row>
    <row r="22" spans="1:10" ht="23.25" x14ac:dyDescent="0.2">
      <c r="A22" s="6" t="s">
        <v>974</v>
      </c>
      <c r="B22" s="532" t="s">
        <v>715</v>
      </c>
      <c r="C22" s="532">
        <v>2</v>
      </c>
      <c r="D22" s="532">
        <v>4</v>
      </c>
      <c r="E22" s="532">
        <v>6</v>
      </c>
      <c r="F22" s="532">
        <v>8</v>
      </c>
      <c r="G22" s="532">
        <v>10</v>
      </c>
      <c r="H22" s="532">
        <v>12</v>
      </c>
      <c r="I22" s="532" t="s">
        <v>8</v>
      </c>
      <c r="J22" s="531" t="s">
        <v>10</v>
      </c>
    </row>
    <row r="23" spans="1:10" ht="23.25" x14ac:dyDescent="0.2">
      <c r="A23" s="320" t="s">
        <v>734</v>
      </c>
      <c r="B23" s="532"/>
      <c r="C23" s="532"/>
      <c r="D23" s="532"/>
      <c r="E23" s="532"/>
      <c r="F23" s="532"/>
      <c r="G23" s="532"/>
      <c r="H23" s="532"/>
      <c r="I23" s="532"/>
      <c r="J23" s="531"/>
    </row>
    <row r="24" spans="1:10" s="293" customFormat="1" ht="23.25" x14ac:dyDescent="0.35">
      <c r="A24" s="321" t="s">
        <v>218</v>
      </c>
      <c r="B24" s="48">
        <v>2</v>
      </c>
      <c r="C24" s="323">
        <v>0</v>
      </c>
      <c r="D24" s="323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3">
        <v>0</v>
      </c>
      <c r="D25" s="323"/>
      <c r="E25" s="23"/>
      <c r="F25" s="23"/>
      <c r="G25" s="23">
        <v>0</v>
      </c>
      <c r="H25" s="23">
        <v>0</v>
      </c>
      <c r="I25" s="197">
        <f t="shared" si="2"/>
        <v>0</v>
      </c>
      <c r="J25" s="305">
        <f t="shared" si="3"/>
        <v>0</v>
      </c>
    </row>
    <row r="26" spans="1:10" ht="23.25" x14ac:dyDescent="0.35">
      <c r="A26" s="31"/>
      <c r="B26" s="48">
        <v>0</v>
      </c>
      <c r="C26" s="323">
        <v>0</v>
      </c>
      <c r="D26" s="323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3">
        <v>0</v>
      </c>
      <c r="D27" s="323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2"/>
      <c r="B28" s="48">
        <v>0</v>
      </c>
      <c r="C28" s="323">
        <v>0</v>
      </c>
      <c r="D28" s="323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3">
        <v>0</v>
      </c>
      <c r="D29" s="323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3">
        <v>0</v>
      </c>
      <c r="D30" s="323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3">
        <v>0</v>
      </c>
      <c r="D31" s="323"/>
      <c r="E31" s="23"/>
      <c r="F31" s="23"/>
      <c r="G31" s="23"/>
      <c r="H31" s="23">
        <v>0</v>
      </c>
      <c r="I31" s="197">
        <f t="shared" si="2"/>
        <v>0</v>
      </c>
      <c r="J31" s="305">
        <f t="shared" si="3"/>
        <v>0</v>
      </c>
    </row>
    <row r="32" spans="1:10" ht="23.25" x14ac:dyDescent="0.35">
      <c r="A32" s="573" t="s">
        <v>763</v>
      </c>
      <c r="B32" s="573"/>
      <c r="C32" s="573"/>
      <c r="D32" s="573"/>
      <c r="E32" s="573"/>
      <c r="F32" s="573"/>
      <c r="G32" s="573"/>
      <c r="H32" s="573"/>
      <c r="I32" s="72">
        <f>SUM(I24:I31)</f>
        <v>0</v>
      </c>
      <c r="J32" s="73">
        <f>SUM(J24:J31)</f>
        <v>0</v>
      </c>
    </row>
    <row r="33" spans="1:10" ht="23.25" x14ac:dyDescent="0.2">
      <c r="A33" s="574" t="s">
        <v>756</v>
      </c>
      <c r="B33" s="575"/>
      <c r="C33" s="575"/>
      <c r="D33" s="575"/>
      <c r="E33" s="575"/>
      <c r="F33" s="575"/>
      <c r="G33" s="575"/>
      <c r="H33" s="575"/>
      <c r="I33" s="575"/>
      <c r="J33" s="575"/>
    </row>
    <row r="34" spans="1:10" x14ac:dyDescent="0.2">
      <c r="A34" s="576"/>
      <c r="B34" s="576"/>
      <c r="C34" s="576"/>
      <c r="D34" s="576"/>
      <c r="E34" s="576"/>
      <c r="F34" s="576"/>
      <c r="G34" s="576"/>
      <c r="H34" s="576"/>
      <c r="I34" s="576"/>
      <c r="J34" s="576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225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225"/>
      <c r="I9" s="470"/>
      <c r="J9" s="468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34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1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92"/>
      <c r="I9" s="470"/>
      <c r="J9" s="468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2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2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2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3"/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customHeight="1" x14ac:dyDescent="0.2">
      <c r="A8" s="6" t="s">
        <v>35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9" t="s">
        <v>763</v>
      </c>
      <c r="B17" s="510"/>
      <c r="C17" s="510"/>
      <c r="D17" s="510"/>
      <c r="E17" s="510"/>
      <c r="F17" s="510"/>
      <c r="G17" s="510"/>
      <c r="H17" s="511"/>
      <c r="I17" s="90">
        <f>SUM(I10:I16)</f>
        <v>0</v>
      </c>
      <c r="J17" s="91">
        <f>SUM(J10:J16)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15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62" t="s">
        <v>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63"/>
      <c r="D9" s="474"/>
      <c r="E9" s="474"/>
      <c r="F9" s="464"/>
      <c r="G9" s="470"/>
      <c r="H9" s="464"/>
      <c r="I9" s="468"/>
      <c r="J9" s="468"/>
    </row>
    <row r="10" spans="1:10" ht="23.25" x14ac:dyDescent="0.35">
      <c r="A10" s="40" t="s">
        <v>62</v>
      </c>
      <c r="B10" s="22">
        <v>1.25</v>
      </c>
      <c r="C10" s="463"/>
      <c r="D10" s="474"/>
      <c r="E10" s="474"/>
      <c r="F10" s="464"/>
      <c r="G10" s="23">
        <v>0</v>
      </c>
      <c r="H10" s="464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3"/>
      <c r="D11" s="474"/>
      <c r="E11" s="474"/>
      <c r="F11" s="464"/>
      <c r="G11" s="23">
        <v>0</v>
      </c>
      <c r="H11" s="464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3"/>
      <c r="D12" s="474"/>
      <c r="E12" s="474"/>
      <c r="F12" s="464"/>
      <c r="G12" s="80">
        <v>10</v>
      </c>
      <c r="H12" s="464"/>
      <c r="I12" s="45" t="s">
        <v>8</v>
      </c>
      <c r="J12" s="86" t="s">
        <v>10</v>
      </c>
    </row>
    <row r="13" spans="1:10" s="58" customFormat="1" ht="23.25" customHeight="1" x14ac:dyDescent="0.35">
      <c r="A13" s="363" t="s">
        <v>763</v>
      </c>
      <c r="B13" s="365"/>
      <c r="C13" s="465"/>
      <c r="D13" s="475"/>
      <c r="E13" s="475"/>
      <c r="F13" s="466"/>
      <c r="G13" s="89">
        <f>SUM(G10:G11)</f>
        <v>0</v>
      </c>
      <c r="H13" s="466"/>
      <c r="I13" s="90">
        <f>SUM(I9:I11)</f>
        <v>0</v>
      </c>
      <c r="J13" s="87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750</v>
      </c>
      <c r="B8" s="467" t="s">
        <v>715</v>
      </c>
      <c r="C8" s="461" t="s">
        <v>2</v>
      </c>
      <c r="D8" s="462"/>
      <c r="E8" s="469">
        <v>10</v>
      </c>
      <c r="F8" s="461" t="s">
        <v>2</v>
      </c>
      <c r="G8" s="473"/>
      <c r="H8" s="462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68"/>
    </row>
    <row r="10" spans="1:10" s="1" customFormat="1" ht="23.25" x14ac:dyDescent="0.35">
      <c r="A10" s="66" t="s">
        <v>751</v>
      </c>
      <c r="B10" s="22">
        <v>3.5</v>
      </c>
      <c r="C10" s="463"/>
      <c r="D10" s="464"/>
      <c r="E10" s="23">
        <v>0</v>
      </c>
      <c r="F10" s="463"/>
      <c r="G10" s="474"/>
      <c r="H10" s="464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3"/>
      <c r="D11" s="464"/>
      <c r="E11" s="23">
        <v>0</v>
      </c>
      <c r="F11" s="463"/>
      <c r="G11" s="474"/>
      <c r="H11" s="464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5"/>
      <c r="D12" s="466"/>
      <c r="E12" s="23">
        <v>0</v>
      </c>
      <c r="F12" s="465"/>
      <c r="G12" s="475"/>
      <c r="H12" s="466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SUM(I8:I12)</f>
        <v>0</v>
      </c>
      <c r="J13" s="91">
        <f>SUM(J8:J12)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s="14" customFormat="1" ht="46.5" x14ac:dyDescent="0.2">
      <c r="A8" s="15" t="s">
        <v>719</v>
      </c>
      <c r="B8" s="467" t="s">
        <v>715</v>
      </c>
      <c r="C8" s="579" t="s">
        <v>591</v>
      </c>
      <c r="D8" s="579" t="s">
        <v>68</v>
      </c>
      <c r="E8" s="579" t="s">
        <v>590</v>
      </c>
      <c r="F8" s="579" t="s">
        <v>592</v>
      </c>
      <c r="G8" s="579" t="s">
        <v>728</v>
      </c>
      <c r="H8" s="491">
        <v>0</v>
      </c>
      <c r="I8" s="469" t="s">
        <v>8</v>
      </c>
      <c r="J8" s="467" t="s">
        <v>10</v>
      </c>
    </row>
    <row r="9" spans="1:10" s="14" customFormat="1" ht="23.25" x14ac:dyDescent="0.2">
      <c r="A9" s="116" t="s">
        <v>734</v>
      </c>
      <c r="B9" s="468"/>
      <c r="C9" s="580"/>
      <c r="D9" s="580"/>
      <c r="E9" s="580"/>
      <c r="F9" s="580"/>
      <c r="G9" s="580"/>
      <c r="H9" s="492"/>
      <c r="I9" s="470"/>
      <c r="J9" s="468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2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2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2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2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2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2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2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2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2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2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2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2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2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3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1" t="s">
        <v>754</v>
      </c>
      <c r="B1" s="471"/>
      <c r="C1" s="471"/>
      <c r="D1" s="471"/>
      <c r="E1" s="471"/>
    </row>
    <row r="2" spans="1:5" s="67" customFormat="1" ht="23.25" x14ac:dyDescent="0.2">
      <c r="A2" s="472" t="s">
        <v>0</v>
      </c>
      <c r="B2" s="472"/>
      <c r="C2" s="472"/>
      <c r="D2" s="472"/>
      <c r="E2" s="472"/>
    </row>
    <row r="3" spans="1:5" s="67" customFormat="1" ht="23.25" x14ac:dyDescent="0.2">
      <c r="A3" s="581" t="s">
        <v>928</v>
      </c>
      <c r="B3" s="581"/>
      <c r="C3" s="581"/>
      <c r="D3" s="581"/>
      <c r="E3" s="581"/>
    </row>
    <row r="4" spans="1:5" s="67" customFormat="1" ht="23.25" x14ac:dyDescent="0.2">
      <c r="A4" s="472" t="s">
        <v>757</v>
      </c>
      <c r="B4" s="472"/>
      <c r="C4" s="472"/>
      <c r="D4" s="472"/>
      <c r="E4" s="472"/>
    </row>
    <row r="5" spans="1:5" ht="23.25" x14ac:dyDescent="0.2">
      <c r="A5" s="454" t="s">
        <v>730</v>
      </c>
      <c r="B5" s="454"/>
      <c r="C5" s="454"/>
      <c r="D5" s="454"/>
      <c r="E5" s="454"/>
    </row>
    <row r="6" spans="1:5" ht="24.95" customHeight="1" x14ac:dyDescent="0.2">
      <c r="A6" s="444" t="s">
        <v>729</v>
      </c>
      <c r="B6" s="444"/>
      <c r="C6" s="444"/>
      <c r="D6" s="444"/>
      <c r="E6" s="444"/>
    </row>
    <row r="7" spans="1:5" s="71" customFormat="1" ht="23.25" customHeight="1" x14ac:dyDescent="0.2">
      <c r="A7" s="450" t="s">
        <v>764</v>
      </c>
      <c r="B7" s="450"/>
      <c r="C7" s="450"/>
      <c r="D7" s="578"/>
      <c r="E7" s="88">
        <f>D12</f>
        <v>0</v>
      </c>
    </row>
    <row r="8" spans="1:5" s="14" customFormat="1" ht="23.25" x14ac:dyDescent="0.2">
      <c r="A8" s="15" t="s">
        <v>927</v>
      </c>
      <c r="B8" s="467" t="s">
        <v>715</v>
      </c>
      <c r="C8" s="579" t="s">
        <v>930</v>
      </c>
      <c r="D8" s="469" t="s">
        <v>8</v>
      </c>
      <c r="E8" s="467" t="s">
        <v>10</v>
      </c>
    </row>
    <row r="9" spans="1:5" s="14" customFormat="1" ht="23.25" x14ac:dyDescent="0.35">
      <c r="A9" s="282" t="s">
        <v>734</v>
      </c>
      <c r="B9" s="468"/>
      <c r="C9" s="580"/>
      <c r="D9" s="470"/>
      <c r="E9" s="468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9" t="s">
        <v>763</v>
      </c>
      <c r="B12" s="510"/>
      <c r="C12" s="510"/>
      <c r="D12" s="100">
        <f>SUM(D10:D11)</f>
        <v>0</v>
      </c>
      <c r="E12" s="91">
        <f>SUM(E10:E11)</f>
        <v>0</v>
      </c>
    </row>
    <row r="13" spans="1:5" ht="24.95" customHeight="1" x14ac:dyDescent="0.2">
      <c r="A13" s="458" t="s">
        <v>756</v>
      </c>
      <c r="B13" s="459"/>
      <c r="C13" s="459"/>
      <c r="D13" s="459"/>
      <c r="E13" s="460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247</v>
      </c>
      <c r="B8" s="467" t="s">
        <v>715</v>
      </c>
      <c r="C8" s="491">
        <v>0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31" t="s">
        <v>248</v>
      </c>
      <c r="B10" s="26">
        <v>3.5</v>
      </c>
      <c r="C10" s="4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2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2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2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3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2" t="s">
        <v>932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F13</f>
        <v>0</v>
      </c>
    </row>
    <row r="8" spans="1:7" ht="23.25" x14ac:dyDescent="0.2">
      <c r="A8" s="6" t="s">
        <v>931</v>
      </c>
      <c r="B8" s="467" t="s">
        <v>715</v>
      </c>
      <c r="C8" s="469">
        <v>2</v>
      </c>
      <c r="D8" s="469">
        <v>4</v>
      </c>
      <c r="E8" s="469">
        <v>6</v>
      </c>
      <c r="F8" s="469" t="s">
        <v>8</v>
      </c>
      <c r="G8" s="467" t="s">
        <v>10</v>
      </c>
    </row>
    <row r="9" spans="1:7" s="293" customFormat="1" ht="23.25" x14ac:dyDescent="0.35">
      <c r="A9" s="293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9" t="s">
        <v>763</v>
      </c>
      <c r="B13" s="510"/>
      <c r="C13" s="510"/>
      <c r="D13" s="510"/>
      <c r="E13" s="511"/>
      <c r="F13" s="90">
        <f>SUM(F10:F12)</f>
        <v>0</v>
      </c>
      <c r="G13" s="91">
        <f>SUM(G10:G12)</f>
        <v>0</v>
      </c>
    </row>
    <row r="14" spans="1:7" ht="23.25" x14ac:dyDescent="0.2">
      <c r="A14" s="458" t="s">
        <v>756</v>
      </c>
      <c r="B14" s="459"/>
      <c r="C14" s="459"/>
      <c r="D14" s="459"/>
      <c r="E14" s="459"/>
      <c r="F14" s="459"/>
      <c r="G14" s="460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6" t="s">
        <v>242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s="14" customFormat="1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1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570</v>
      </c>
      <c r="B8" s="467" t="s">
        <v>715</v>
      </c>
      <c r="C8" s="582" t="s">
        <v>2</v>
      </c>
      <c r="D8" s="583"/>
      <c r="E8" s="469">
        <v>6</v>
      </c>
      <c r="F8" s="469">
        <v>8</v>
      </c>
      <c r="G8" s="469">
        <v>10</v>
      </c>
      <c r="H8" s="588" t="s">
        <v>2</v>
      </c>
      <c r="I8" s="469" t="s">
        <v>8</v>
      </c>
      <c r="J8" s="467" t="s">
        <v>10</v>
      </c>
    </row>
    <row r="9" spans="1:10" s="14" customFormat="1" ht="23.25" x14ac:dyDescent="0.35">
      <c r="A9" s="191" t="s">
        <v>734</v>
      </c>
      <c r="B9" s="468"/>
      <c r="C9" s="584"/>
      <c r="D9" s="585"/>
      <c r="E9" s="470"/>
      <c r="F9" s="470"/>
      <c r="G9" s="470"/>
      <c r="H9" s="589"/>
      <c r="I9" s="470"/>
      <c r="J9" s="468"/>
    </row>
    <row r="10" spans="1:10" ht="23.25" x14ac:dyDescent="0.35">
      <c r="A10" s="18" t="s">
        <v>571</v>
      </c>
      <c r="B10" s="47">
        <v>7</v>
      </c>
      <c r="C10" s="584"/>
      <c r="D10" s="585"/>
      <c r="E10" s="23">
        <v>0</v>
      </c>
      <c r="F10" s="23"/>
      <c r="G10" s="43">
        <v>0</v>
      </c>
      <c r="H10" s="589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4"/>
      <c r="D11" s="585"/>
      <c r="E11" s="23">
        <v>0</v>
      </c>
      <c r="F11" s="23"/>
      <c r="G11" s="43">
        <v>0</v>
      </c>
      <c r="H11" s="589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6"/>
      <c r="D12" s="587"/>
      <c r="E12" s="23">
        <v>0</v>
      </c>
      <c r="F12" s="23"/>
      <c r="G12" s="43">
        <v>0</v>
      </c>
      <c r="H12" s="590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264</v>
      </c>
      <c r="B8" s="467" t="s">
        <v>715</v>
      </c>
      <c r="C8" s="591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68"/>
      <c r="C9" s="592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31" t="s">
        <v>265</v>
      </c>
      <c r="B10" s="48">
        <v>2</v>
      </c>
      <c r="C10" s="5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2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2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2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2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2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2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3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9" t="s">
        <v>763</v>
      </c>
      <c r="B18" s="510"/>
      <c r="C18" s="510"/>
      <c r="D18" s="510"/>
      <c r="E18" s="510"/>
      <c r="F18" s="510"/>
      <c r="G18" s="510"/>
      <c r="H18" s="511"/>
      <c r="I18" s="90">
        <f>SUM(I10:I17)</f>
        <v>0</v>
      </c>
      <c r="J18" s="91">
        <f>SUM(J10:J17)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I39</f>
        <v>0</v>
      </c>
    </row>
    <row r="8" spans="1:10" ht="23.25" x14ac:dyDescent="0.35">
      <c r="A8" s="8" t="s">
        <v>632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9" t="s">
        <v>763</v>
      </c>
      <c r="B39" s="510"/>
      <c r="C39" s="510"/>
      <c r="D39" s="510"/>
      <c r="E39" s="510"/>
      <c r="F39" s="510"/>
      <c r="G39" s="510"/>
      <c r="H39" s="511"/>
      <c r="I39" s="90">
        <f>SUM(I10:I38)</f>
        <v>0</v>
      </c>
      <c r="J39" s="91">
        <f>SUM(J10:J38)</f>
        <v>0</v>
      </c>
    </row>
    <row r="40" spans="1:10" ht="24.95" customHeight="1" x14ac:dyDescent="0.2">
      <c r="A40" s="458" t="s">
        <v>756</v>
      </c>
      <c r="B40" s="459"/>
      <c r="C40" s="459"/>
      <c r="D40" s="459"/>
      <c r="E40" s="459"/>
      <c r="F40" s="459"/>
      <c r="G40" s="459"/>
      <c r="H40" s="459"/>
      <c r="I40" s="459"/>
      <c r="J40" s="460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1" t="s">
        <v>754</v>
      </c>
      <c r="B1" s="471"/>
      <c r="C1" s="471"/>
      <c r="D1" s="471"/>
      <c r="E1" s="471"/>
      <c r="F1" s="471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760</v>
      </c>
      <c r="B3" s="472"/>
      <c r="C3" s="472"/>
      <c r="D3" s="472"/>
      <c r="E3" s="472"/>
      <c r="F3" s="472"/>
    </row>
    <row r="4" spans="1:6" s="67" customFormat="1" ht="23.25" x14ac:dyDescent="0.2">
      <c r="A4" s="476" t="s">
        <v>963</v>
      </c>
      <c r="B4" s="472"/>
      <c r="C4" s="472"/>
      <c r="D4" s="472"/>
      <c r="E4" s="472"/>
      <c r="F4" s="472"/>
    </row>
    <row r="5" spans="1:6" s="67" customFormat="1" ht="23.25" x14ac:dyDescent="0.2">
      <c r="A5" s="472" t="s">
        <v>757</v>
      </c>
      <c r="B5" s="472"/>
      <c r="C5" s="472"/>
      <c r="D5" s="472"/>
      <c r="E5" s="472"/>
      <c r="F5" s="472"/>
    </row>
    <row r="6" spans="1:6" ht="23.25" x14ac:dyDescent="0.2">
      <c r="A6" s="454" t="s">
        <v>730</v>
      </c>
      <c r="B6" s="454"/>
      <c r="C6" s="454"/>
      <c r="D6" s="454"/>
      <c r="E6" s="454"/>
      <c r="F6" s="454"/>
    </row>
    <row r="7" spans="1:6" ht="24.95" customHeight="1" x14ac:dyDescent="0.2">
      <c r="A7" s="444" t="s">
        <v>729</v>
      </c>
      <c r="B7" s="444"/>
      <c r="C7" s="444"/>
      <c r="D7" s="444"/>
      <c r="E7" s="444"/>
      <c r="F7" s="444"/>
    </row>
    <row r="8" spans="1:6" s="71" customFormat="1" ht="24.95" customHeight="1" x14ac:dyDescent="0.2">
      <c r="A8" s="450" t="s">
        <v>764</v>
      </c>
      <c r="B8" s="450"/>
      <c r="C8" s="450"/>
      <c r="D8" s="450"/>
      <c r="E8" s="450"/>
      <c r="F8" s="88">
        <f>E20</f>
        <v>0</v>
      </c>
    </row>
    <row r="9" spans="1:6" ht="23.25" x14ac:dyDescent="0.35">
      <c r="A9" s="8" t="s">
        <v>16</v>
      </c>
      <c r="B9" s="467" t="s">
        <v>715</v>
      </c>
      <c r="C9" s="469" t="s">
        <v>907</v>
      </c>
      <c r="D9" s="469" t="s">
        <v>950</v>
      </c>
      <c r="E9" s="469" t="s">
        <v>8</v>
      </c>
      <c r="F9" s="467" t="s">
        <v>10</v>
      </c>
    </row>
    <row r="10" spans="1:6" s="311" customFormat="1" ht="23.25" x14ac:dyDescent="0.2">
      <c r="A10" s="236" t="s">
        <v>734</v>
      </c>
      <c r="B10" s="468"/>
      <c r="C10" s="470"/>
      <c r="D10" s="470"/>
      <c r="E10" s="470"/>
      <c r="F10" s="468"/>
    </row>
    <row r="11" spans="1:6" s="293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6" t="s">
        <v>763</v>
      </c>
      <c r="B20" s="446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7" t="s">
        <v>730</v>
      </c>
      <c r="B21" s="478"/>
      <c r="C21" s="478"/>
      <c r="D21" s="478"/>
      <c r="E21" s="478"/>
      <c r="F21" s="479"/>
    </row>
    <row r="22" spans="1:6" ht="24.95" customHeight="1" x14ac:dyDescent="0.2">
      <c r="A22" s="458" t="s">
        <v>756</v>
      </c>
      <c r="B22" s="459"/>
      <c r="C22" s="459"/>
      <c r="D22" s="459"/>
      <c r="E22" s="459"/>
      <c r="F22" s="460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9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607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595"/>
      <c r="C9" s="594"/>
      <c r="D9" s="594"/>
      <c r="E9" s="594"/>
      <c r="F9" s="594"/>
      <c r="G9" s="594"/>
      <c r="H9" s="594"/>
      <c r="I9" s="594"/>
      <c r="J9" s="595"/>
    </row>
    <row r="10" spans="1:10" ht="23.25" x14ac:dyDescent="0.2">
      <c r="A10" s="345" t="s">
        <v>986</v>
      </c>
      <c r="B10" s="315">
        <v>3.5</v>
      </c>
      <c r="C10" s="313">
        <v>0</v>
      </c>
      <c r="D10" s="313"/>
      <c r="E10" s="313"/>
      <c r="F10" s="313"/>
      <c r="G10" s="313"/>
      <c r="H10" s="313"/>
      <c r="I10" s="313">
        <f>SUM(C10:H10)</f>
        <v>0</v>
      </c>
      <c r="J10" s="315">
        <f>B10*I10</f>
        <v>0</v>
      </c>
    </row>
    <row r="11" spans="1:10" ht="23.25" x14ac:dyDescent="0.2">
      <c r="A11" s="345" t="s">
        <v>1015</v>
      </c>
      <c r="B11" s="315">
        <v>3.5</v>
      </c>
      <c r="C11" s="313"/>
      <c r="D11" s="313"/>
      <c r="E11" s="313">
        <v>0</v>
      </c>
      <c r="F11" s="313"/>
      <c r="G11" s="313"/>
      <c r="H11" s="313"/>
      <c r="I11" s="313">
        <f>SUM(C11:H11)</f>
        <v>0</v>
      </c>
      <c r="J11" s="315">
        <f>B11*I11</f>
        <v>0</v>
      </c>
    </row>
    <row r="12" spans="1:10" ht="23.25" x14ac:dyDescent="0.35">
      <c r="A12" s="18" t="s">
        <v>608</v>
      </c>
      <c r="B12" s="315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5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5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104">
        <f>SUM(I9:I14)</f>
        <v>0</v>
      </c>
      <c r="J15" s="105">
        <f>SUM(J9:J14)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</row>
    <row r="2" spans="1:9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</row>
    <row r="3" spans="1:9" s="67" customFormat="1" ht="23.25" x14ac:dyDescent="0.2">
      <c r="A3" s="472" t="s">
        <v>805</v>
      </c>
      <c r="B3" s="472"/>
      <c r="C3" s="472"/>
      <c r="D3" s="472"/>
      <c r="E3" s="472"/>
      <c r="F3" s="472"/>
      <c r="G3" s="472"/>
      <c r="H3" s="472"/>
      <c r="I3" s="472"/>
    </row>
    <row r="4" spans="1:9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</row>
    <row r="5" spans="1:9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</row>
    <row r="6" spans="1:9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</row>
    <row r="7" spans="1:9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88">
        <f>H18</f>
        <v>0</v>
      </c>
    </row>
    <row r="8" spans="1:9" ht="23.25" x14ac:dyDescent="0.35">
      <c r="A8" s="8" t="s">
        <v>39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>
        <v>12</v>
      </c>
      <c r="H8" s="469" t="s">
        <v>8</v>
      </c>
      <c r="I8" s="467" t="s">
        <v>10</v>
      </c>
    </row>
    <row r="9" spans="1:9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9" t="s">
        <v>763</v>
      </c>
      <c r="B18" s="510"/>
      <c r="C18" s="510"/>
      <c r="D18" s="510"/>
      <c r="E18" s="510"/>
      <c r="F18" s="510"/>
      <c r="G18" s="511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60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I22</f>
        <v>0</v>
      </c>
    </row>
    <row r="8" spans="1:10" ht="23.25" x14ac:dyDescent="0.35">
      <c r="A8" s="230" t="s">
        <v>41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23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9" t="s">
        <v>763</v>
      </c>
      <c r="B22" s="510"/>
      <c r="C22" s="510"/>
      <c r="D22" s="510"/>
      <c r="E22" s="510"/>
      <c r="F22" s="510"/>
      <c r="G22" s="510"/>
      <c r="H22" s="511"/>
      <c r="I22" s="90">
        <f>SUM(I9:I21)</f>
        <v>0</v>
      </c>
      <c r="J22" s="91">
        <f>SUM(J9:J21)</f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  <row r="24" spans="1:10" ht="23.25" x14ac:dyDescent="0.2">
      <c r="A24" s="540" t="s">
        <v>730</v>
      </c>
      <c r="B24" s="540"/>
      <c r="C24" s="540"/>
      <c r="D24" s="540"/>
      <c r="E24" s="540"/>
      <c r="F24" s="540"/>
      <c r="G24" s="540"/>
      <c r="H24" s="540"/>
      <c r="I24" s="540"/>
      <c r="J24" s="540"/>
    </row>
    <row r="25" spans="1:10" ht="23.25" x14ac:dyDescent="0.2">
      <c r="A25" s="535" t="s">
        <v>729</v>
      </c>
      <c r="B25" s="535"/>
      <c r="C25" s="535"/>
      <c r="D25" s="535"/>
      <c r="E25" s="535"/>
      <c r="F25" s="535"/>
      <c r="G25" s="535"/>
      <c r="H25" s="535"/>
      <c r="I25" s="535"/>
      <c r="J25" s="535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1008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1008</v>
      </c>
      <c r="B8" s="469" t="s">
        <v>715</v>
      </c>
      <c r="C8" s="469" t="s">
        <v>1005</v>
      </c>
      <c r="D8" s="467" t="s">
        <v>10</v>
      </c>
    </row>
    <row r="9" spans="1:4" x14ac:dyDescent="0.2">
      <c r="A9" s="347" t="s">
        <v>734</v>
      </c>
      <c r="B9" s="470"/>
      <c r="C9" s="470"/>
      <c r="D9" s="468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I139</f>
        <v>0</v>
      </c>
    </row>
    <row r="8" spans="1:10" ht="24.95" customHeight="1" x14ac:dyDescent="0.2">
      <c r="A8" s="6" t="s">
        <v>663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3" t="s">
        <v>763</v>
      </c>
      <c r="B139" s="365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8" t="s">
        <v>756</v>
      </c>
      <c r="B140" s="459"/>
      <c r="C140" s="459"/>
      <c r="D140" s="459"/>
      <c r="E140" s="459"/>
      <c r="F140" s="459"/>
      <c r="G140" s="459"/>
      <c r="H140" s="459"/>
      <c r="I140" s="459"/>
      <c r="J140" s="460"/>
    </row>
    <row r="141" spans="1:10" ht="23.25" x14ac:dyDescent="0.2">
      <c r="A141" s="454" t="s">
        <v>730</v>
      </c>
      <c r="B141" s="454"/>
      <c r="C141" s="454"/>
      <c r="D141" s="454"/>
      <c r="E141" s="454"/>
      <c r="F141" s="454"/>
      <c r="G141" s="454"/>
      <c r="H141" s="454"/>
      <c r="I141" s="454"/>
      <c r="J141" s="454"/>
    </row>
    <row r="142" spans="1:10" ht="23.25" x14ac:dyDescent="0.2">
      <c r="A142" s="444" t="s">
        <v>729</v>
      </c>
      <c r="B142" s="444"/>
      <c r="C142" s="444"/>
      <c r="D142" s="444"/>
      <c r="E142" s="444"/>
      <c r="F142" s="444"/>
      <c r="G142" s="444"/>
      <c r="H142" s="444"/>
      <c r="I142" s="444"/>
      <c r="J142" s="444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I135</f>
        <v>0</v>
      </c>
    </row>
    <row r="8" spans="1:10" ht="24.95" customHeight="1" x14ac:dyDescent="0.2">
      <c r="A8" s="214" t="s">
        <v>811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192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6" t="s">
        <v>763</v>
      </c>
      <c r="B135" s="597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8" t="s">
        <v>756</v>
      </c>
      <c r="B136" s="459"/>
      <c r="C136" s="459"/>
      <c r="D136" s="459"/>
      <c r="E136" s="459"/>
      <c r="F136" s="459"/>
      <c r="G136" s="459"/>
      <c r="H136" s="459"/>
      <c r="I136" s="459"/>
      <c r="J136" s="460"/>
    </row>
    <row r="137" spans="1:10" ht="23.25" x14ac:dyDescent="0.2">
      <c r="A137" s="454" t="s">
        <v>730</v>
      </c>
      <c r="B137" s="454"/>
      <c r="C137" s="454"/>
      <c r="D137" s="454"/>
      <c r="E137" s="454"/>
      <c r="F137" s="454"/>
      <c r="G137" s="454"/>
      <c r="H137" s="454"/>
      <c r="I137" s="454"/>
      <c r="J137" s="454"/>
    </row>
    <row r="138" spans="1:10" ht="23.25" x14ac:dyDescent="0.2">
      <c r="A138" s="444" t="s">
        <v>729</v>
      </c>
      <c r="B138" s="444"/>
      <c r="C138" s="444"/>
      <c r="D138" s="444"/>
      <c r="E138" s="444"/>
      <c r="F138" s="444"/>
      <c r="G138" s="444"/>
      <c r="H138" s="444"/>
      <c r="I138" s="444"/>
      <c r="J138" s="444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61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4.95" customHeight="1" x14ac:dyDescent="0.35">
      <c r="A8" s="8" t="s">
        <v>740</v>
      </c>
      <c r="B8" s="467" t="s">
        <v>715</v>
      </c>
      <c r="C8" s="598">
        <v>2</v>
      </c>
      <c r="D8" s="469">
        <v>4</v>
      </c>
      <c r="E8" s="469">
        <v>6</v>
      </c>
      <c r="F8" s="461" t="s">
        <v>2</v>
      </c>
      <c r="G8" s="473"/>
      <c r="H8" s="462"/>
      <c r="I8" s="467" t="s">
        <v>8</v>
      </c>
      <c r="J8" s="467" t="s">
        <v>10</v>
      </c>
    </row>
    <row r="9" spans="1:10" ht="24.95" customHeight="1" x14ac:dyDescent="0.2">
      <c r="A9" s="38" t="s">
        <v>734</v>
      </c>
      <c r="B9" s="468"/>
      <c r="C9" s="599"/>
      <c r="D9" s="470"/>
      <c r="E9" s="470"/>
      <c r="F9" s="463"/>
      <c r="G9" s="474"/>
      <c r="H9" s="464"/>
      <c r="I9" s="468"/>
      <c r="J9" s="468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3"/>
      <c r="G10" s="474"/>
      <c r="H10" s="464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3"/>
      <c r="G11" s="474"/>
      <c r="H11" s="464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3"/>
      <c r="G12" s="474"/>
      <c r="H12" s="464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3"/>
      <c r="G13" s="474"/>
      <c r="H13" s="464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SUM(D10:D12)</f>
        <v>0</v>
      </c>
      <c r="E14" s="90">
        <f>SUM(E10:E12)</f>
        <v>0</v>
      </c>
      <c r="F14" s="465"/>
      <c r="G14" s="475"/>
      <c r="H14" s="466"/>
      <c r="I14" s="90">
        <f>SUM(I9:I12)</f>
        <v>0</v>
      </c>
      <c r="J14" s="91">
        <f>SUM(J9:J12)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1" t="s">
        <v>754</v>
      </c>
      <c r="B1" s="471"/>
      <c r="C1" s="471"/>
      <c r="D1" s="471"/>
      <c r="E1" s="471"/>
      <c r="F1" s="471"/>
      <c r="G1" s="471"/>
    </row>
    <row r="2" spans="1:7" s="67" customFormat="1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s="67" customFormat="1" ht="23.25" x14ac:dyDescent="0.2">
      <c r="A3" s="472" t="s">
        <v>904</v>
      </c>
      <c r="B3" s="472"/>
      <c r="C3" s="472"/>
      <c r="D3" s="472"/>
      <c r="E3" s="472"/>
      <c r="F3" s="472"/>
      <c r="G3" s="472"/>
    </row>
    <row r="4" spans="1:7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4.95" customHeight="1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88">
        <f>F14</f>
        <v>0</v>
      </c>
    </row>
    <row r="8" spans="1:7" s="71" customFormat="1" ht="24.95" customHeight="1" x14ac:dyDescent="0.35">
      <c r="A8" s="231" t="s">
        <v>903</v>
      </c>
      <c r="B8" s="480" t="s">
        <v>715</v>
      </c>
      <c r="C8" s="482" t="s">
        <v>905</v>
      </c>
      <c r="D8" s="482" t="s">
        <v>906</v>
      </c>
      <c r="E8" s="482" t="s">
        <v>907</v>
      </c>
      <c r="F8" s="482" t="s">
        <v>8</v>
      </c>
      <c r="G8" s="480" t="s">
        <v>10</v>
      </c>
    </row>
    <row r="9" spans="1:7" s="71" customFormat="1" ht="24.95" customHeight="1" x14ac:dyDescent="0.2">
      <c r="A9" s="232" t="s">
        <v>734</v>
      </c>
      <c r="B9" s="481"/>
      <c r="C9" s="483"/>
      <c r="D9" s="483"/>
      <c r="E9" s="483"/>
      <c r="F9" s="483"/>
      <c r="G9" s="481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6" t="s">
        <v>763</v>
      </c>
      <c r="B14" s="44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7" t="s">
        <v>730</v>
      </c>
      <c r="B15" s="478"/>
      <c r="C15" s="478"/>
      <c r="D15" s="478"/>
      <c r="E15" s="478"/>
      <c r="F15" s="478"/>
      <c r="G15" s="479"/>
    </row>
    <row r="16" spans="1:7" ht="24.95" customHeight="1" x14ac:dyDescent="0.2">
      <c r="A16" s="458" t="s">
        <v>756</v>
      </c>
      <c r="B16" s="459"/>
      <c r="C16" s="459"/>
      <c r="D16" s="459"/>
      <c r="E16" s="459"/>
      <c r="F16" s="459"/>
      <c r="G16" s="460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426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600"/>
      <c r="H8" s="601"/>
      <c r="I8" s="469" t="s">
        <v>8</v>
      </c>
      <c r="J8" s="467" t="s">
        <v>10</v>
      </c>
    </row>
    <row r="9" spans="1:10" ht="24.95" customHeight="1" x14ac:dyDescent="0.2">
      <c r="A9" s="102" t="s">
        <v>734</v>
      </c>
      <c r="B9" s="468"/>
      <c r="C9" s="470"/>
      <c r="D9" s="470"/>
      <c r="E9" s="470"/>
      <c r="F9" s="470"/>
      <c r="G9" s="602"/>
      <c r="H9" s="603"/>
      <c r="I9" s="470"/>
      <c r="J9" s="468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2"/>
      <c r="H10" s="603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2"/>
      <c r="H11" s="60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2"/>
      <c r="H12" s="60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2"/>
      <c r="H13" s="60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2"/>
      <c r="H14" s="60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2"/>
      <c r="H15" s="60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2"/>
      <c r="H16" s="60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2"/>
      <c r="H17" s="60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2"/>
      <c r="H18" s="603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2"/>
      <c r="H19" s="603"/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4"/>
      <c r="H20" s="605"/>
      <c r="I20" s="90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924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923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3.25" x14ac:dyDescent="0.35">
      <c r="A9" s="277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ht="23.25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3.25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4.95" customHeight="1" x14ac:dyDescent="0.35">
      <c r="A8" s="8" t="s">
        <v>722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I41</f>
        <v>0</v>
      </c>
    </row>
    <row r="8" spans="1:10" ht="24.95" customHeight="1" x14ac:dyDescent="0.35">
      <c r="A8" s="8" t="s">
        <v>46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2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2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2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2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2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2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2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2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2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2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2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2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2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2"/>
      <c r="I40" s="20" t="s">
        <v>8</v>
      </c>
      <c r="J40" s="19" t="s">
        <v>10</v>
      </c>
    </row>
    <row r="41" spans="1:10" s="58" customFormat="1" ht="23.25" customHeight="1" x14ac:dyDescent="0.35">
      <c r="A41" s="363" t="s">
        <v>763</v>
      </c>
      <c r="B41" s="365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3"/>
      <c r="I41" s="90">
        <f>SUM(I10:I39)</f>
        <v>0</v>
      </c>
      <c r="J41" s="91">
        <f>SUM(J10:J39)</f>
        <v>0</v>
      </c>
    </row>
    <row r="42" spans="1:10" ht="24.95" customHeight="1" x14ac:dyDescent="0.2">
      <c r="A42" s="458" t="s">
        <v>756</v>
      </c>
      <c r="B42" s="459"/>
      <c r="C42" s="459"/>
      <c r="D42" s="459"/>
      <c r="E42" s="459"/>
      <c r="F42" s="459"/>
      <c r="G42" s="459"/>
      <c r="H42" s="459"/>
      <c r="I42" s="459"/>
      <c r="J42" s="460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723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2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2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2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2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2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3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I42</f>
        <v>0</v>
      </c>
    </row>
    <row r="8" spans="1:10" ht="23.25" x14ac:dyDescent="0.35">
      <c r="A8" s="8" t="s">
        <v>48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77"/>
      <c r="I8" s="469" t="s">
        <v>8</v>
      </c>
      <c r="J8" s="467" t="s">
        <v>10</v>
      </c>
    </row>
    <row r="9" spans="1:10" ht="23.25" x14ac:dyDescent="0.35">
      <c r="A9" s="189" t="s">
        <v>734</v>
      </c>
      <c r="B9" s="468"/>
      <c r="C9" s="470"/>
      <c r="D9" s="470"/>
      <c r="E9" s="470"/>
      <c r="F9" s="470"/>
      <c r="G9" s="470"/>
      <c r="H9" s="78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3" t="s">
        <v>763</v>
      </c>
      <c r="B42" s="365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8" t="s">
        <v>756</v>
      </c>
      <c r="B43" s="459"/>
      <c r="C43" s="459"/>
      <c r="D43" s="459"/>
      <c r="E43" s="459"/>
      <c r="F43" s="459"/>
      <c r="G43" s="459"/>
      <c r="H43" s="459"/>
      <c r="I43" s="459"/>
      <c r="J43" s="460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</row>
    <row r="2" spans="1:8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</row>
    <row r="3" spans="1:8" ht="23.25" x14ac:dyDescent="0.2">
      <c r="A3" s="476" t="s">
        <v>934</v>
      </c>
      <c r="B3" s="472"/>
      <c r="C3" s="472"/>
      <c r="D3" s="472"/>
      <c r="E3" s="472"/>
      <c r="F3" s="472"/>
      <c r="G3" s="472"/>
      <c r="H3" s="472"/>
    </row>
    <row r="4" spans="1:8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</row>
    <row r="5" spans="1:8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</row>
    <row r="6" spans="1:8" ht="23.25" x14ac:dyDescent="0.2">
      <c r="A6" s="535" t="s">
        <v>729</v>
      </c>
      <c r="B6" s="535"/>
      <c r="C6" s="535"/>
      <c r="D6" s="535"/>
      <c r="E6" s="535"/>
      <c r="F6" s="535"/>
      <c r="G6" s="535"/>
      <c r="H6" s="535"/>
    </row>
    <row r="7" spans="1:8" ht="23.25" x14ac:dyDescent="0.2">
      <c r="A7" s="533" t="s">
        <v>764</v>
      </c>
      <c r="B7" s="533"/>
      <c r="C7" s="533"/>
      <c r="D7" s="533"/>
      <c r="E7" s="533"/>
      <c r="F7" s="533"/>
      <c r="G7" s="533"/>
      <c r="H7" s="88">
        <f>G18</f>
        <v>0</v>
      </c>
    </row>
    <row r="8" spans="1:8" ht="23.25" x14ac:dyDescent="0.35">
      <c r="A8" s="230" t="s">
        <v>934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 t="s">
        <v>8</v>
      </c>
      <c r="H8" s="467" t="s">
        <v>10</v>
      </c>
    </row>
    <row r="9" spans="1:8" ht="23.25" x14ac:dyDescent="0.35">
      <c r="A9" s="217" t="s">
        <v>734</v>
      </c>
      <c r="B9" s="468"/>
      <c r="C9" s="470"/>
      <c r="D9" s="470"/>
      <c r="E9" s="470"/>
      <c r="F9" s="470"/>
      <c r="G9" s="470"/>
      <c r="H9" s="468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6">
        <v>4</v>
      </c>
      <c r="D17" s="296">
        <v>6</v>
      </c>
      <c r="E17" s="296">
        <v>8</v>
      </c>
      <c r="F17" s="296">
        <v>10</v>
      </c>
      <c r="G17" s="20" t="s">
        <v>8</v>
      </c>
      <c r="H17" s="19" t="s">
        <v>10</v>
      </c>
    </row>
    <row r="18" spans="1:8" ht="23.25" x14ac:dyDescent="0.35">
      <c r="A18" s="596" t="s">
        <v>763</v>
      </c>
      <c r="B18" s="597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8" t="s">
        <v>756</v>
      </c>
      <c r="B19" s="459"/>
      <c r="C19" s="459"/>
      <c r="D19" s="459"/>
      <c r="E19" s="459"/>
      <c r="F19" s="459"/>
      <c r="G19" s="459"/>
      <c r="H19" s="46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628</v>
      </c>
      <c r="B8" s="467" t="s">
        <v>715</v>
      </c>
      <c r="C8" s="469">
        <v>10</v>
      </c>
      <c r="D8" s="469">
        <v>12</v>
      </c>
      <c r="E8" s="469">
        <v>14</v>
      </c>
      <c r="F8" s="469">
        <v>16</v>
      </c>
      <c r="G8" s="469">
        <v>18</v>
      </c>
      <c r="H8" s="591"/>
      <c r="I8" s="469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I32</f>
        <v>0</v>
      </c>
    </row>
    <row r="8" spans="1:10" ht="23.25" x14ac:dyDescent="0.35">
      <c r="A8" s="8" t="s">
        <v>49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2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2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2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2"/>
      <c r="I31" s="20" t="s">
        <v>8</v>
      </c>
      <c r="J31" s="19" t="s">
        <v>10</v>
      </c>
    </row>
    <row r="32" spans="1:10" s="58" customFormat="1" ht="23.25" customHeight="1" x14ac:dyDescent="0.35">
      <c r="A32" s="363" t="s">
        <v>763</v>
      </c>
      <c r="B32" s="365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3"/>
      <c r="I32" s="90">
        <f>SUM(I10:I30)</f>
        <v>0</v>
      </c>
      <c r="J32" s="91">
        <f>SUM(J10:J30)</f>
        <v>0</v>
      </c>
    </row>
    <row r="33" spans="1:10" ht="24.95" customHeight="1" x14ac:dyDescent="0.2">
      <c r="A33" s="458" t="s">
        <v>756</v>
      </c>
      <c r="B33" s="459"/>
      <c r="C33" s="459"/>
      <c r="D33" s="459"/>
      <c r="E33" s="459"/>
      <c r="F33" s="459"/>
      <c r="G33" s="459"/>
      <c r="H33" s="459"/>
      <c r="I33" s="459"/>
      <c r="J33" s="460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681</v>
      </c>
      <c r="B8" s="467" t="s">
        <v>715</v>
      </c>
      <c r="C8" s="484"/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85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71</v>
      </c>
      <c r="B10" s="30">
        <v>1.25</v>
      </c>
      <c r="C10" s="48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48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691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606" t="s">
        <v>2</v>
      </c>
      <c r="H8" s="607"/>
      <c r="I8" s="469" t="s">
        <v>8</v>
      </c>
      <c r="J8" s="467" t="s">
        <v>10</v>
      </c>
    </row>
    <row r="9" spans="1:10" ht="23.25" x14ac:dyDescent="0.35">
      <c r="A9" s="33" t="s">
        <v>734</v>
      </c>
      <c r="B9" s="470"/>
      <c r="C9" s="470"/>
      <c r="D9" s="470"/>
      <c r="E9" s="470"/>
      <c r="F9" s="470"/>
      <c r="G9" s="608"/>
      <c r="H9" s="609"/>
      <c r="I9" s="470"/>
      <c r="J9" s="468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8"/>
      <c r="H11" s="609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8"/>
      <c r="H12" s="60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8"/>
      <c r="H13" s="60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8"/>
      <c r="H14" s="60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8"/>
      <c r="H15" s="60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8"/>
      <c r="H16" s="60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8"/>
      <c r="H17" s="60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8"/>
      <c r="H18" s="609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8"/>
      <c r="H19" s="60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8"/>
      <c r="H20" s="60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8"/>
      <c r="H21" s="60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8"/>
      <c r="H22" s="60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8"/>
      <c r="H23" s="609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8"/>
      <c r="H24" s="609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8"/>
      <c r="H25" s="609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8"/>
      <c r="H26" s="609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0"/>
      <c r="H27" s="611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51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3" t="s">
        <v>763</v>
      </c>
      <c r="B26" s="365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845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I37</f>
        <v>0</v>
      </c>
    </row>
    <row r="8" spans="1:10" ht="23.25" x14ac:dyDescent="0.35">
      <c r="A8" s="8" t="s">
        <v>846</v>
      </c>
      <c r="B8" s="467" t="s">
        <v>715</v>
      </c>
      <c r="C8" s="560">
        <v>0</v>
      </c>
      <c r="D8" s="616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customHeight="1" x14ac:dyDescent="0.2">
      <c r="A9" s="115" t="s">
        <v>734</v>
      </c>
      <c r="B9" s="468"/>
      <c r="C9" s="562"/>
      <c r="D9" s="617"/>
      <c r="E9" s="470"/>
      <c r="F9" s="470"/>
      <c r="G9" s="470"/>
      <c r="H9" s="470"/>
      <c r="I9" s="470"/>
      <c r="J9" s="468"/>
    </row>
    <row r="10" spans="1:10" ht="23.25" customHeight="1" x14ac:dyDescent="0.35">
      <c r="A10" s="59" t="s">
        <v>852</v>
      </c>
      <c r="B10" s="26">
        <v>2</v>
      </c>
      <c r="C10" s="562"/>
      <c r="D10" s="617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2"/>
      <c r="D11" s="617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2"/>
      <c r="D12" s="617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2"/>
      <c r="D13" s="617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2"/>
      <c r="D14" s="617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2"/>
      <c r="D15" s="617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2"/>
      <c r="D16" s="617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2"/>
      <c r="D17" s="617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2"/>
      <c r="D18" s="617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2"/>
      <c r="D19" s="617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2"/>
      <c r="D20" s="617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2"/>
      <c r="D21" s="617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2"/>
      <c r="D22" s="617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2"/>
      <c r="D23" s="617"/>
      <c r="E23" s="76">
        <v>0</v>
      </c>
      <c r="F23" s="76">
        <v>0</v>
      </c>
      <c r="G23" s="76">
        <v>0</v>
      </c>
      <c r="H23" s="613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2"/>
      <c r="D24" s="617"/>
      <c r="E24" s="72"/>
      <c r="F24" s="72"/>
      <c r="G24" s="72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2"/>
      <c r="D25" s="617"/>
      <c r="E25" s="72"/>
      <c r="F25" s="72"/>
      <c r="G25" s="72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2"/>
      <c r="D26" s="617"/>
      <c r="E26" s="72"/>
      <c r="F26" s="72"/>
      <c r="G26" s="72"/>
      <c r="H26" s="614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2"/>
      <c r="D27" s="617"/>
      <c r="E27" s="72"/>
      <c r="F27" s="72"/>
      <c r="G27" s="72"/>
      <c r="H27" s="614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2"/>
      <c r="D28" s="617"/>
      <c r="E28" s="72"/>
      <c r="F28" s="72"/>
      <c r="G28" s="72"/>
      <c r="H28" s="614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2"/>
      <c r="D29" s="617"/>
      <c r="E29" s="72"/>
      <c r="F29" s="72"/>
      <c r="G29" s="72"/>
      <c r="H29" s="614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2"/>
      <c r="D30" s="617"/>
      <c r="E30" s="72"/>
      <c r="F30" s="72"/>
      <c r="G30" s="72"/>
      <c r="H30" s="614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2"/>
      <c r="D31" s="617"/>
      <c r="E31" s="72"/>
      <c r="F31" s="72"/>
      <c r="G31" s="72"/>
      <c r="H31" s="614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2"/>
      <c r="D32" s="617"/>
      <c r="E32" s="72"/>
      <c r="F32" s="72"/>
      <c r="G32" s="72"/>
      <c r="H32" s="614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2"/>
      <c r="D33" s="617"/>
      <c r="E33" s="72"/>
      <c r="F33" s="72"/>
      <c r="G33" s="72"/>
      <c r="H33" s="614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2"/>
      <c r="D34" s="617"/>
      <c r="E34" s="72"/>
      <c r="F34" s="72"/>
      <c r="G34" s="72"/>
      <c r="H34" s="614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2"/>
      <c r="D35" s="617"/>
      <c r="E35" s="72"/>
      <c r="F35" s="72"/>
      <c r="G35" s="72"/>
      <c r="H35" s="615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2"/>
      <c r="D36" s="617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4"/>
      <c r="D37" s="618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2"/>
      <c r="B38" s="373"/>
      <c r="C38" s="373"/>
      <c r="D38" s="373"/>
      <c r="E38" s="373"/>
      <c r="F38" s="373"/>
      <c r="G38" s="373"/>
      <c r="H38" s="373"/>
      <c r="I38" s="373"/>
      <c r="J38" s="374"/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8" t="s">
        <v>754</v>
      </c>
      <c r="B1" s="508"/>
      <c r="C1" s="508"/>
      <c r="D1" s="508"/>
      <c r="E1" s="508"/>
      <c r="F1" s="508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900</v>
      </c>
      <c r="B3" s="472"/>
      <c r="C3" s="472"/>
      <c r="D3" s="472"/>
      <c r="E3" s="472"/>
      <c r="F3" s="472"/>
    </row>
    <row r="4" spans="1:6" s="67" customFormat="1" ht="23.25" x14ac:dyDescent="0.2">
      <c r="A4" s="472" t="s">
        <v>757</v>
      </c>
      <c r="B4" s="472"/>
      <c r="C4" s="472"/>
      <c r="D4" s="472"/>
      <c r="E4" s="472"/>
      <c r="F4" s="472"/>
    </row>
    <row r="5" spans="1:6" ht="23.25" x14ac:dyDescent="0.2">
      <c r="A5" s="454" t="s">
        <v>730</v>
      </c>
      <c r="B5" s="454"/>
      <c r="C5" s="454"/>
      <c r="D5" s="454"/>
      <c r="E5" s="454"/>
      <c r="F5" s="454"/>
    </row>
    <row r="6" spans="1:6" ht="24.95" customHeight="1" x14ac:dyDescent="0.2">
      <c r="A6" s="444" t="s">
        <v>729</v>
      </c>
      <c r="B6" s="444"/>
      <c r="C6" s="444"/>
      <c r="D6" s="444"/>
      <c r="E6" s="444"/>
      <c r="F6" s="444"/>
    </row>
    <row r="7" spans="1:6" s="71" customFormat="1" ht="23.25" customHeight="1" x14ac:dyDescent="0.2">
      <c r="A7" s="450" t="s">
        <v>764</v>
      </c>
      <c r="B7" s="450"/>
      <c r="C7" s="450"/>
      <c r="D7" s="450"/>
      <c r="E7" s="450"/>
      <c r="F7" s="88">
        <f>E14</f>
        <v>0</v>
      </c>
    </row>
    <row r="8" spans="1:6" ht="23.25" x14ac:dyDescent="0.35">
      <c r="A8" s="8" t="s">
        <v>901</v>
      </c>
      <c r="B8" s="531" t="s">
        <v>715</v>
      </c>
      <c r="C8" s="619" t="s">
        <v>907</v>
      </c>
      <c r="D8" s="532" t="s">
        <v>950</v>
      </c>
      <c r="E8" s="532" t="s">
        <v>8</v>
      </c>
      <c r="F8" s="531" t="s">
        <v>10</v>
      </c>
    </row>
    <row r="9" spans="1:6" s="64" customFormat="1" ht="23.25" customHeight="1" x14ac:dyDescent="0.35">
      <c r="A9" s="215" t="s">
        <v>734</v>
      </c>
      <c r="B9" s="531"/>
      <c r="C9" s="619"/>
      <c r="D9" s="532"/>
      <c r="E9" s="532"/>
      <c r="F9" s="531"/>
    </row>
    <row r="10" spans="1:6" s="64" customFormat="1" ht="23.25" customHeight="1" x14ac:dyDescent="0.35">
      <c r="A10" s="314" t="s">
        <v>962</v>
      </c>
      <c r="B10" s="316">
        <v>6.5</v>
      </c>
      <c r="C10" s="312">
        <v>0</v>
      </c>
      <c r="D10" s="313">
        <v>0</v>
      </c>
      <c r="E10" s="313">
        <f>SUM(C10:D10)</f>
        <v>0</v>
      </c>
      <c r="F10" s="315">
        <f>B10*E10</f>
        <v>0</v>
      </c>
    </row>
    <row r="11" spans="1:6" s="64" customFormat="1" ht="23.25" customHeight="1" x14ac:dyDescent="0.35">
      <c r="A11" s="314" t="s">
        <v>960</v>
      </c>
      <c r="B11" s="315">
        <v>6.5</v>
      </c>
      <c r="C11" s="312">
        <v>0</v>
      </c>
      <c r="D11" s="313">
        <v>0</v>
      </c>
      <c r="E11" s="313">
        <f t="shared" ref="E11:E13" si="0">SUM(C11:D11)</f>
        <v>0</v>
      </c>
      <c r="F11" s="315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3">
        <f t="shared" si="0"/>
        <v>0</v>
      </c>
      <c r="F12" s="315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3">
        <f t="shared" si="0"/>
        <v>0</v>
      </c>
      <c r="F13" s="315">
        <f t="shared" si="1"/>
        <v>0</v>
      </c>
    </row>
    <row r="14" spans="1:6" s="58" customFormat="1" ht="23.25" customHeight="1" x14ac:dyDescent="0.35">
      <c r="A14" s="620" t="s">
        <v>763</v>
      </c>
      <c r="B14" s="621"/>
      <c r="C14" s="317">
        <f>SUM(C10:C13)</f>
        <v>0</v>
      </c>
      <c r="D14" s="318">
        <f>SUM(D10:D13)</f>
        <v>0</v>
      </c>
      <c r="E14" s="318">
        <f>SUM(C14:D14)</f>
        <v>0</v>
      </c>
      <c r="F14" s="319">
        <f>SUM(F9:F13)</f>
        <v>0</v>
      </c>
    </row>
    <row r="15" spans="1:6" s="58" customFormat="1" ht="23.25" customHeight="1" x14ac:dyDescent="0.2">
      <c r="A15" s="612"/>
      <c r="B15" s="373"/>
      <c r="C15" s="373"/>
      <c r="D15" s="373"/>
      <c r="E15" s="373"/>
      <c r="F15" s="374"/>
    </row>
    <row r="16" spans="1:6" ht="24.95" customHeight="1" x14ac:dyDescent="0.2">
      <c r="A16" s="458" t="s">
        <v>756</v>
      </c>
      <c r="B16" s="459"/>
      <c r="C16" s="459"/>
      <c r="D16" s="459"/>
      <c r="E16" s="459"/>
      <c r="F16" s="460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726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226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3" t="s">
        <v>754</v>
      </c>
      <c r="B1" s="633"/>
      <c r="C1" s="633"/>
      <c r="D1" s="633"/>
      <c r="E1" s="633"/>
      <c r="F1" s="633"/>
      <c r="G1" s="633"/>
      <c r="H1" s="633"/>
      <c r="I1" s="633"/>
      <c r="J1" s="633"/>
      <c r="R1" s="227"/>
      <c r="S1" s="227"/>
      <c r="T1" s="227"/>
      <c r="U1" s="227"/>
    </row>
    <row r="2" spans="1:21" s="67" customFormat="1" ht="23.25" customHeight="1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R2" s="198"/>
      <c r="S2" s="198"/>
      <c r="T2" s="198"/>
      <c r="U2" s="198"/>
    </row>
    <row r="3" spans="1:21" s="199" customFormat="1" ht="30" x14ac:dyDescent="0.2">
      <c r="A3" s="634" t="s">
        <v>826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21" s="67" customFormat="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</row>
    <row r="5" spans="1:2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21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21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I11</f>
        <v>0</v>
      </c>
    </row>
    <row r="8" spans="1:21" s="71" customFormat="1" ht="23.25" customHeight="1" x14ac:dyDescent="0.2">
      <c r="A8" s="631" t="s">
        <v>898</v>
      </c>
      <c r="B8" s="631"/>
      <c r="C8" s="631"/>
      <c r="D8" s="631"/>
      <c r="E8" s="631"/>
      <c r="F8" s="631"/>
      <c r="G8" s="631"/>
      <c r="H8" s="631"/>
      <c r="I8" s="631"/>
      <c r="J8" s="632"/>
    </row>
    <row r="9" spans="1:21" s="71" customFormat="1" ht="23.25" customHeight="1" x14ac:dyDescent="0.2">
      <c r="A9" s="629" t="s">
        <v>897</v>
      </c>
      <c r="B9" s="629"/>
      <c r="C9" s="629"/>
      <c r="D9" s="629"/>
      <c r="E9" s="629"/>
      <c r="F9" s="629"/>
      <c r="G9" s="629"/>
      <c r="H9" s="629"/>
      <c r="I9" s="629"/>
      <c r="J9" s="630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6" t="s">
        <v>591</v>
      </c>
      <c r="E10" s="627"/>
      <c r="F10" s="627"/>
      <c r="G10" s="627"/>
      <c r="H10" s="628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3">
        <v>0</v>
      </c>
      <c r="E11" s="624"/>
      <c r="F11" s="624"/>
      <c r="G11" s="624"/>
      <c r="H11" s="625"/>
      <c r="I11" s="107">
        <f>SUM(D11:H11)</f>
        <v>0</v>
      </c>
      <c r="J11" s="108">
        <f>B11*D11</f>
        <v>0</v>
      </c>
    </row>
    <row r="12" spans="1:21" ht="24" customHeight="1" x14ac:dyDescent="0.2">
      <c r="A12" s="635"/>
      <c r="B12" s="635"/>
      <c r="C12" s="635"/>
      <c r="D12" s="635"/>
      <c r="E12" s="635"/>
      <c r="F12" s="635"/>
      <c r="G12" s="635"/>
      <c r="H12" s="635"/>
      <c r="I12" s="635"/>
      <c r="J12" s="635"/>
    </row>
    <row r="13" spans="1:21" s="228" customFormat="1" ht="24" customHeight="1" x14ac:dyDescent="0.2">
      <c r="A13" s="622" t="s">
        <v>689</v>
      </c>
      <c r="B13" s="622"/>
      <c r="C13" s="622"/>
      <c r="D13" s="622"/>
      <c r="E13" s="622"/>
      <c r="F13" s="622"/>
      <c r="G13" s="622"/>
      <c r="H13" s="622"/>
      <c r="I13" s="622"/>
      <c r="J13" s="622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523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869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867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1.75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1006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1006</v>
      </c>
      <c r="B8" s="469" t="s">
        <v>715</v>
      </c>
      <c r="C8" s="469" t="s">
        <v>1005</v>
      </c>
      <c r="D8" s="467" t="s">
        <v>10</v>
      </c>
    </row>
    <row r="9" spans="1:4" s="293" customFormat="1" ht="23.25" x14ac:dyDescent="0.35">
      <c r="A9" s="307" t="s">
        <v>734</v>
      </c>
      <c r="B9" s="470"/>
      <c r="C9" s="470"/>
      <c r="D9" s="468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I45</f>
        <v>0</v>
      </c>
    </row>
    <row r="8" spans="1:10" ht="23.25" x14ac:dyDescent="0.35">
      <c r="A8" s="8" t="s">
        <v>55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3" t="s">
        <v>763</v>
      </c>
      <c r="B45" s="365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8" t="s">
        <v>756</v>
      </c>
      <c r="B46" s="459"/>
      <c r="C46" s="459"/>
      <c r="D46" s="459"/>
      <c r="E46" s="459"/>
      <c r="F46" s="459"/>
      <c r="G46" s="459"/>
      <c r="H46" s="459"/>
      <c r="I46" s="459"/>
      <c r="J46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56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4" customFormat="1" ht="23.25" x14ac:dyDescent="0.35">
      <c r="A9" s="12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549</v>
      </c>
      <c r="B8" s="469" t="s">
        <v>715</v>
      </c>
      <c r="C8" s="469" t="s">
        <v>575</v>
      </c>
      <c r="D8" s="469" t="s">
        <v>576</v>
      </c>
      <c r="E8" s="469" t="s">
        <v>577</v>
      </c>
      <c r="F8" s="469" t="s">
        <v>578</v>
      </c>
      <c r="G8" s="606" t="s">
        <v>2</v>
      </c>
      <c r="H8" s="607"/>
      <c r="I8" s="469" t="s">
        <v>8</v>
      </c>
      <c r="J8" s="469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608"/>
      <c r="H9" s="609"/>
      <c r="I9" s="470"/>
      <c r="J9" s="470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8"/>
      <c r="H11" s="609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8"/>
      <c r="H12" s="609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8"/>
      <c r="H13" s="609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0"/>
      <c r="H14" s="611"/>
      <c r="I14" s="90">
        <f>SUM(I10:I12)</f>
        <v>0</v>
      </c>
      <c r="J14" s="91">
        <f>SUM(J10:J12)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35">
      <c r="A8" s="8" t="s">
        <v>538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0.25" x14ac:dyDescent="0.3">
      <c r="A9" s="119" t="s">
        <v>734</v>
      </c>
      <c r="B9" s="470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5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57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3" t="s">
        <v>763</v>
      </c>
      <c r="B13" s="365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5" t="s">
        <v>859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35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3" t="s">
        <v>763</v>
      </c>
      <c r="B21" s="365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541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921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922</v>
      </c>
      <c r="B8" s="636" t="s">
        <v>715</v>
      </c>
      <c r="C8" s="571">
        <v>6</v>
      </c>
      <c r="D8" s="571">
        <v>8</v>
      </c>
      <c r="E8" s="571">
        <v>10</v>
      </c>
      <c r="F8" s="571">
        <v>12</v>
      </c>
      <c r="G8" s="571">
        <v>14</v>
      </c>
      <c r="H8" s="571">
        <v>16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572"/>
      <c r="I9" s="470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35">
      <c r="A8" s="8" t="s">
        <v>60</v>
      </c>
      <c r="B8" s="636" t="s">
        <v>715</v>
      </c>
      <c r="C8" s="571">
        <v>2</v>
      </c>
      <c r="D8" s="571">
        <v>4</v>
      </c>
      <c r="E8" s="571">
        <v>6</v>
      </c>
      <c r="F8" s="571">
        <v>8</v>
      </c>
      <c r="G8" s="571">
        <v>10</v>
      </c>
      <c r="H8" s="613" t="s">
        <v>2</v>
      </c>
      <c r="I8" s="469" t="s">
        <v>8</v>
      </c>
      <c r="J8" s="469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614"/>
      <c r="I9" s="470"/>
      <c r="J9" s="470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4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4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4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4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4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4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4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4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4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4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4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4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4"/>
      <c r="I22" s="20" t="s">
        <v>8</v>
      </c>
      <c r="J22" s="19" t="s">
        <v>10</v>
      </c>
    </row>
    <row r="23" spans="1:10" s="58" customFormat="1" ht="23.25" customHeight="1" x14ac:dyDescent="0.35">
      <c r="A23" s="363" t="s">
        <v>763</v>
      </c>
      <c r="B23" s="365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5"/>
      <c r="I23" s="90">
        <f>SUM(I10:I21)</f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2023-10-08T11:56:37Z</dcterms:modified>
</cp:coreProperties>
</file>