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worksheets/sheet77.xml" ContentType="application/vnd.openxmlformats-officedocument.spreadsheetml.worksheet+xml"/>
  <Override PartName="/xl/worksheets/sheet78.xml" ContentType="application/vnd.openxmlformats-officedocument.spreadsheetml.worksheet+xml"/>
  <Override PartName="/xl/worksheets/sheet79.xml" ContentType="application/vnd.openxmlformats-officedocument.spreadsheetml.worksheet+xml"/>
  <Override PartName="/xl/worksheets/sheet80.xml" ContentType="application/vnd.openxmlformats-officedocument.spreadsheetml.worksheet+xml"/>
  <Override PartName="/xl/worksheets/sheet81.xml" ContentType="application/vnd.openxmlformats-officedocument.spreadsheetml.worksheet+xml"/>
  <Override PartName="/xl/worksheets/sheet82.xml" ContentType="application/vnd.openxmlformats-officedocument.spreadsheetml.worksheet+xml"/>
  <Override PartName="/xl/worksheets/sheet83.xml" ContentType="application/vnd.openxmlformats-officedocument.spreadsheetml.worksheet+xml"/>
  <Override PartName="/xl/worksheets/sheet84.xml" ContentType="application/vnd.openxmlformats-officedocument.spreadsheetml.worksheet+xml"/>
  <Override PartName="/xl/worksheets/sheet85.xml" ContentType="application/vnd.openxmlformats-officedocument.spreadsheetml.worksheet+xml"/>
  <Override PartName="/xl/worksheets/sheet86.xml" ContentType="application/vnd.openxmlformats-officedocument.spreadsheetml.worksheet+xml"/>
  <Override PartName="/xl/worksheets/sheet87.xml" ContentType="application/vnd.openxmlformats-officedocument.spreadsheetml.worksheet+xml"/>
  <Override PartName="/xl/worksheets/sheet88.xml" ContentType="application/vnd.openxmlformats-officedocument.spreadsheetml.worksheet+xml"/>
  <Override PartName="/xl/worksheets/sheet89.xml" ContentType="application/vnd.openxmlformats-officedocument.spreadsheetml.worksheet+xml"/>
  <Override PartName="/xl/worksheets/sheet90.xml" ContentType="application/vnd.openxmlformats-officedocument.spreadsheetml.worksheet+xml"/>
  <Override PartName="/xl/worksheets/sheet91.xml" ContentType="application/vnd.openxmlformats-officedocument.spreadsheetml.worksheet+xml"/>
  <Override PartName="/xl/worksheets/sheet92.xml" ContentType="application/vnd.openxmlformats-officedocument.spreadsheetml.worksheet+xml"/>
  <Override PartName="/xl/worksheets/sheet93.xml" ContentType="application/vnd.openxmlformats-officedocument.spreadsheetml.worksheet+xml"/>
  <Override PartName="/xl/worksheets/sheet94.xml" ContentType="application/vnd.openxmlformats-officedocument.spreadsheetml.worksheet+xml"/>
  <Override PartName="/xl/worksheets/sheet95.xml" ContentType="application/vnd.openxmlformats-officedocument.spreadsheetml.worksheet+xml"/>
  <Override PartName="/xl/worksheets/sheet96.xml" ContentType="application/vnd.openxmlformats-officedocument.spreadsheetml.worksheet+xml"/>
  <Override PartName="/xl/worksheets/sheet97.xml" ContentType="application/vnd.openxmlformats-officedocument.spreadsheetml.worksheet+xml"/>
  <Override PartName="/xl/worksheets/sheet98.xml" ContentType="application/vnd.openxmlformats-officedocument.spreadsheetml.worksheet+xml"/>
  <Override PartName="/xl/worksheets/sheet99.xml" ContentType="application/vnd.openxmlformats-officedocument.spreadsheetml.worksheet+xml"/>
  <Override PartName="/xl/worksheets/sheet100.xml" ContentType="application/vnd.openxmlformats-officedocument.spreadsheetml.worksheet+xml"/>
  <Override PartName="/xl/worksheets/sheet10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flies4fishing\Excel Order Forms\"/>
    </mc:Choice>
  </mc:AlternateContent>
  <xr:revisionPtr revIDLastSave="0" documentId="8_{325496DD-9670-4516-A51C-0EFDA90B0B41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Contact Information" sheetId="2" r:id="rId1"/>
    <sheet name="Table of Contents" sheetId="3" r:id="rId2"/>
    <sheet name="Additional" sheetId="100" r:id="rId3"/>
    <sheet name="Anglers Choice" sheetId="4" r:id="rId4"/>
    <sheet name="Ants" sheetId="6" r:id="rId5"/>
    <sheet name="Baitfish Flies" sheetId="7" r:id="rId6"/>
    <sheet name="Baitfish Imitations" sheetId="97" r:id="rId7"/>
    <sheet name="Beadhead Eggs" sheetId="8" r:id="rId8"/>
    <sheet name="Bead Head Nymphs" sheetId="88" r:id="rId9"/>
    <sheet name="Beetles" sheetId="5" r:id="rId10"/>
    <sheet name="Blood Worms" sheetId="90" r:id="rId11"/>
    <sheet name="Bombers" sheetId="9" r:id="rId12"/>
    <sheet name="Buck Bugs" sheetId="10" r:id="rId13"/>
    <sheet name="Bugs" sheetId="11" r:id="rId14"/>
    <sheet name="Bumble Bee Bombers" sheetId="14" r:id="rId15"/>
    <sheet name="Butterflies Dry Collar" sheetId="13" r:id="rId16"/>
    <sheet name="Butterflies Dry No Collar" sheetId="15" r:id="rId17"/>
    <sheet name="Butterflies Wet" sheetId="16" r:id="rId18"/>
    <sheet name="C - Flies" sheetId="109" r:id="rId19"/>
    <sheet name="Caddis Flies" sheetId="86" r:id="rId20"/>
    <sheet name="Caddis Pupa" sheetId="94" r:id="rId21"/>
    <sheet name="CBC Wet" sheetId="18" r:id="rId22"/>
    <sheet name="Chironomids" sheetId="91" r:id="rId23"/>
    <sheet name="Community Flies" sheetId="106" r:id="rId24"/>
    <sheet name="Cossebooms" sheetId="17" r:id="rId25"/>
    <sheet name="Crunchers" sheetId="110" r:id="rId26"/>
    <sheet name="Crystal Eggs" sheetId="19" r:id="rId27"/>
    <sheet name="Damsel Flies" sheetId="20" r:id="rId28"/>
    <sheet name="Deer Hair Frogs" sheetId="22" r:id="rId29"/>
    <sheet name="Dark Water Flies" sheetId="21" r:id="rId30"/>
    <sheet name="Double Bunny" sheetId="87" r:id="rId31"/>
    <sheet name="Drifter Flies" sheetId="23" r:id="rId32"/>
    <sheet name="Egg Sucking Leeches" sheetId="24" r:id="rId33"/>
    <sheet name="Epoxy Minnows" sheetId="25" r:id="rId34"/>
    <sheet name="Emerging Bead Head Nymphs" sheetId="89" r:id="rId35"/>
    <sheet name="Extended Body Mayflies" sheetId="26" r:id="rId36"/>
    <sheet name="Flash Bombers" sheetId="27" r:id="rId37"/>
    <sheet name="Flies with Eyes" sheetId="28" r:id="rId38"/>
    <sheet name="Foam Bombers" sheetId="29" r:id="rId39"/>
    <sheet name="Foam Bugs" sheetId="30" r:id="rId40"/>
    <sheet name="Glitter Bugs" sheetId="108" r:id="rId41"/>
    <sheet name="Glo Flies" sheetId="31" r:id="rId42"/>
    <sheet name="Gold &amp; Silver" sheetId="32" r:id="rId43"/>
    <sheet name="Grizzly Bugs" sheetId="33" r:id="rId44"/>
    <sheet name="Grouse Flies" sheetId="35" r:id="rId45"/>
    <sheet name="Hot Heads" sheetId="36" r:id="rId46"/>
    <sheet name="Humber River Series" sheetId="37" r:id="rId47"/>
    <sheet name="Humpies" sheetId="38" r:id="rId48"/>
    <sheet name="Krystal Bugs" sheetId="39" r:id="rId49"/>
    <sheet name="Long Tail Glitter Bugs" sheetId="40" r:id="rId50"/>
    <sheet name="Mackerel Flies" sheetId="41" r:id="rId51"/>
    <sheet name="Mackerel Bites" sheetId="103" r:id="rId52"/>
    <sheet name="MacIntoish Flies" sheetId="42" r:id="rId53"/>
    <sheet name="Marabou Muddlers" sheetId="43" r:id="rId54"/>
    <sheet name="Mini Bites" sheetId="104" r:id="rId55"/>
    <sheet name="Matuka" sheetId="44" r:id="rId56"/>
    <sheet name="Mice" sheetId="45" r:id="rId57"/>
    <sheet name="Minnows" sheetId="46" r:id="rId58"/>
    <sheet name="Muddler Minnows" sheetId="47" r:id="rId59"/>
    <sheet name="Nu Floatable Bombers" sheetId="48" r:id="rId60"/>
    <sheet name="Paddy Francis" sheetId="49" r:id="rId61"/>
    <sheet name="Polar Baits" sheetId="50" r:id="rId62"/>
    <sheet name="Rat Flies" sheetId="51" r:id="rId63"/>
    <sheet name="Dry Flies" sheetId="52" r:id="rId64"/>
    <sheet name="Salmon Wet Flies Top 10" sheetId="112" r:id="rId65"/>
    <sheet name="Salmon Wet" sheetId="55" r:id="rId66"/>
    <sheet name="Salmon Wet JC" sheetId="56" r:id="rId67"/>
    <sheet name="Saltwater Flies" sheetId="57" r:id="rId68"/>
    <sheet name="Saltwater Baitfish Flies" sheetId="58" r:id="rId69"/>
    <sheet name="Sea Trout Shrimp" sheetId="59" r:id="rId70"/>
    <sheet name="Shaggy Bombers" sheetId="102" r:id="rId71"/>
    <sheet name="Sheppard's Bombers" sheetId="60" r:id="rId72"/>
    <sheet name="Sheppard's Buck Bugs" sheetId="61" r:id="rId73"/>
    <sheet name="Sheppard's Bugs Chenille Tip" sheetId="62" r:id="rId74"/>
    <sheet name="Slinkies" sheetId="63" r:id="rId75"/>
    <sheet name="Smelt Bites - Weighted" sheetId="105" r:id="rId76"/>
    <sheet name="Sparkle Duns" sheetId="64" r:id="rId77"/>
    <sheet name="Special Ties" sheetId="93" r:id="rId78"/>
    <sheet name="Split-wing Bombers" sheetId="65" r:id="rId79"/>
    <sheet name="Steelhead Flies" sheetId="66" r:id="rId80"/>
    <sheet name="Stimulator Flies" sheetId="67" r:id="rId81"/>
    <sheet name="Stoneflies" sheetId="68" r:id="rId82"/>
    <sheet name="Streamers Regular Hook" sheetId="69" r:id="rId83"/>
    <sheet name="Streamers Stainless Hook" sheetId="70" r:id="rId84"/>
    <sheet name="Sub Bugs" sheetId="84" r:id="rId85"/>
    <sheet name="Surf Candy" sheetId="96" r:id="rId86"/>
    <sheet name="This is It Flies" sheetId="71" r:id="rId87"/>
    <sheet name="Today's Special" sheetId="72" r:id="rId88"/>
    <sheet name="Total Glow Flies" sheetId="73" r:id="rId89"/>
    <sheet name="Trout Flies Top 10" sheetId="111" r:id="rId90"/>
    <sheet name="Trout Flies" sheetId="74" r:id="rId91"/>
    <sheet name="Trout Fly Nymphs" sheetId="75" r:id="rId92"/>
    <sheet name="Tube Flies" sheetId="76" r:id="rId93"/>
    <sheet name="Whiskers" sheetId="77" r:id="rId94"/>
    <sheet name="Wigglers" sheetId="78" r:id="rId95"/>
    <sheet name="Woolly Buggers" sheetId="85" r:id="rId96"/>
    <sheet name="Wooly Worms Regular" sheetId="79" r:id="rId97"/>
    <sheet name="Wooly Worms Weighted" sheetId="80" r:id="rId98"/>
    <sheet name="Zonkers Regular" sheetId="81" r:id="rId99"/>
    <sheet name="Wulff Bombers" sheetId="83" r:id="rId100"/>
    <sheet name="Zonkers Weighted" sheetId="82" r:id="rId101"/>
  </sheets>
  <definedNames>
    <definedName name="_xlnm._FilterDatabase" localSheetId="2" hidden="1">Additional!$B$10:$G$22</definedName>
    <definedName name="Account_Summary">'Contact Information'!$A$21</definedName>
    <definedName name="Additional">Additional!$A$3</definedName>
    <definedName name="ADDITIONAL_FLIES">#REF!</definedName>
    <definedName name="Addresss_Sheet">#REF!</definedName>
    <definedName name="Anglers_Choice">'Anglers Choice'!$A$8</definedName>
    <definedName name="Anglers_Choice_Salmon_Flies">'Contact Information'!#REF!</definedName>
    <definedName name="Ants">'Contact Information'!#REF!</definedName>
    <definedName name="Baitfish_Flies">'Baitfish Flies'!$A$9</definedName>
    <definedName name="BAITFISH_IMITATION_FLIES">'Baitfish Imitations'!$A$3</definedName>
    <definedName name="Bead_Head_Nymphs">'Table of Contents'!$A$9</definedName>
    <definedName name="Beadhead_Eggs">'Beadhead Eggs'!$A$8</definedName>
    <definedName name="Beetles">Beetles!$A$8</definedName>
    <definedName name="BLOOD_WORMS">'Blood Worms'!$A$3</definedName>
    <definedName name="Bombers">Bombers!$A$8</definedName>
    <definedName name="Buck_Bugs">'Buck Bugs'!$A$8</definedName>
    <definedName name="Bugs">Bugs!$A$8</definedName>
    <definedName name="Bugs___Double_Hook">#REF!</definedName>
    <definedName name="Bumble_Bee_Bombers">'Bumble Bee Bombers'!$A$8</definedName>
    <definedName name="Butterflies___Dry_Collar_Hackle">'Butterflies Dry Collar'!$A$8</definedName>
    <definedName name="Butterflies___Wet">'Butterflies Wet'!$A$8</definedName>
    <definedName name="Butterflies_Dry___No_Collar_Hackle">'Butterflies Dry No Collar'!$A$8</definedName>
    <definedName name="C___FLIES">'C - Flies'!$A$3</definedName>
    <definedName name="CADDIS_FLIES">'Caddis Flies'!$A$3</definedName>
    <definedName name="Caddis_Papa">'Caddis Pupa'!$A$8</definedName>
    <definedName name="CBC_Flies___Wet">'CBC Wet'!$A$8</definedName>
    <definedName name="CBC_Wet">'CBC Wet'!$A$8</definedName>
    <definedName name="CHIRONOMIDS">Chironomids!$A$8</definedName>
    <definedName name="COMMUNITY_FLIES">'Community Flies'!$A$3</definedName>
    <definedName name="Cossebooms">Cossebooms!$A$8</definedName>
    <definedName name="CRUNCHERS">Crunchers!$A$3</definedName>
    <definedName name="Crystal_Eggs">'Crystal Eggs'!$A$8</definedName>
    <definedName name="Customer_Name">'Contact Information'!$A$23</definedName>
    <definedName name="Damsel_Flies">'Contact Information'!#REF!</definedName>
    <definedName name="Dark_Water_Flies">'Dark Water Flies'!$A$8</definedName>
    <definedName name="Deer_Hair_Frogs">'Deer Hair Frogs'!$A$8</definedName>
    <definedName name="Double_Bunny">'Double Bunny'!$A$3</definedName>
    <definedName name="Drifter_Flies">'Drifter Flies'!$A$8</definedName>
    <definedName name="Egg_Sucking_Leeches">'Egg Sucking Leeches'!$A$8</definedName>
    <definedName name="Emerging_Bead_Head_Nymphs">'Emerging Bead Head Nymphs'!$A$8</definedName>
    <definedName name="Epoxy_Minnows___Weighted">'Epoxy Minnows'!$A$8</definedName>
    <definedName name="Extended_Body_Mayflies">'Extended Body Mayflies'!$A$8</definedName>
    <definedName name="Flash_Bombers">'Flash Bombers'!$A$8</definedName>
    <definedName name="Flies_with_Eyes">'Flies with Eyes'!$A$8</definedName>
    <definedName name="Foam_Bombers">'Foam Bombers'!$A$8</definedName>
    <definedName name="Foam_Bugs">'Foam Bugs'!$A$8</definedName>
    <definedName name="Glitter_Bugs">#REF!</definedName>
    <definedName name="Glo_Flies">'Glo Flies'!$A$8</definedName>
    <definedName name="Gold___Silver_Series">'Gold &amp; Silver'!$A$8</definedName>
    <definedName name="Grizzly_Bugs">'Grizzly Bugs'!$A$8</definedName>
    <definedName name="Grizzly_Bugs___Double">#REF!</definedName>
    <definedName name="Grouse_Flies">'Grouse Flies'!$A$8</definedName>
    <definedName name="Hot_Heads">'Hot Heads'!$A$9</definedName>
    <definedName name="Humber_River_Series">'Humber River Series'!$A$8</definedName>
    <definedName name="Humpies">Humpies!$A$8</definedName>
    <definedName name="Krystal_Bugs">'Krystal Bugs'!$A$8</definedName>
    <definedName name="Long_Tail_Glitter_Bugs">'Long Tail Glitter Bugs'!$A$8</definedName>
    <definedName name="Long_Tail_Glitter_Bugs___Wet">'Contact Information'!#REF!</definedName>
    <definedName name="MacIntoish___Dry_Flies">'MacIntoish Flies'!$A$8</definedName>
    <definedName name="MACKEREL_BITES">'Mackerel Bites'!$A$3</definedName>
    <definedName name="Mackerel_Flies___Regular_Lacguered">'Mackerel Flies'!$A$8</definedName>
    <definedName name="Marabou_Muddlers">'Marabou Muddlers'!$A$8</definedName>
    <definedName name="Matuka">Matuka!$A$8</definedName>
    <definedName name="Mice">Mice!$A$8</definedName>
    <definedName name="MINI_BITES">'Mini Bites'!$A$3</definedName>
    <definedName name="Minnows">Minnows!$A$8</definedName>
    <definedName name="Muddler_Minnows">'Muddler Minnows'!$A$8</definedName>
    <definedName name="New_Flies_for_2017">'CBC Wet'!$A$8</definedName>
    <definedName name="Nu_Floatable_Bombers">'Nu Floatable Bombers'!$A$8</definedName>
    <definedName name="Order_Form">'Contact Information'!#REF!</definedName>
    <definedName name="Paddy_Francis">'Paddy Francis'!$A$8</definedName>
    <definedName name="Polar_Baits">'Polar Baits'!$A$8</definedName>
    <definedName name="_xlnm.Print_Area" localSheetId="20">'Caddis Pupa'!$J$14</definedName>
    <definedName name="R.A.T._Series">'Rat Flies'!$A$8</definedName>
    <definedName name="Regular_Dry_Flies">'Dry Flies'!$A$8</definedName>
    <definedName name="Salmon_Flies___Double_Hook_JC">#REF!</definedName>
    <definedName name="Salmon_Flies___Doubles">#REF!</definedName>
    <definedName name="SALMON_FLIES___WET">'Salmon Wet'!$A$3</definedName>
    <definedName name="Salmon_Flies___Wet_JC">'Salmon Wet'!$A$138</definedName>
    <definedName name="Salmon_Flies_Wet___Single_Hook">'Salmon Wet'!$A$8</definedName>
    <definedName name="Salmon_Flies_Wet___Single_Hook_JC">'Salmon Wet JC'!$A$8</definedName>
    <definedName name="Salmon_Wet_JC">'Salmon Wet JC'!$A$8</definedName>
    <definedName name="Saltwater_Baitfish_Flies">'Saltwater Baitfish Flies'!$A$8</definedName>
    <definedName name="Saltwater_Flies">'Saltwater Flies'!$A$8</definedName>
    <definedName name="Sea_Trout_Shrimp">'Sea Trout Shrimp'!$A$8</definedName>
    <definedName name="SHAGGY_BOMBERS">'Shaggy Bombers'!$A$3</definedName>
    <definedName name="Sheppard_s_Bombers___Fl._Chenille_Tip">'Sheppard''s Bombers'!$A$8</definedName>
    <definedName name="Sheppard_s_Buck_Bugs">'Sheppard''s Buck Bugs'!$A$8</definedName>
    <definedName name="Sheppard_s_Bugs___Fl._Chenille_Tip">'Sheppard''s Bugs Chenille Tip'!$A$8</definedName>
    <definedName name="Sheppards_Bugs">'Sheppard''s Bugs Chenille Tip'!$A$8</definedName>
    <definedName name="Slinkies">Slinkies!$A$8</definedName>
    <definedName name="SMELT_BITES___WEIGHTED">'Smelt Bites - Weighted'!$A$3</definedName>
    <definedName name="Sparkle_Duns">'Sparkle Duns'!$A$8</definedName>
    <definedName name="Special_Ties">'Special Ties'!$A$8</definedName>
    <definedName name="Split_wing_Bombers">'Split-wing Bombers'!$A$8</definedName>
    <definedName name="Steelhead_Flies">'Steelhead Flies'!$A$8</definedName>
    <definedName name="Stimulator_Flies">'Stimulator Flies'!$A$8</definedName>
    <definedName name="Stoneflies">Stoneflies!$A$8</definedName>
    <definedName name="Streamers___Regular_Hook">'Streamers Regular Hook'!$A$8</definedName>
    <definedName name="Streamers___Stainless_Hook">'Streamers Stainless Hook'!$A$8</definedName>
    <definedName name="Streamers_Regular">'Streamers Regular Hook'!$A$8</definedName>
    <definedName name="SUB_BUGS">'Sub Bugs'!$A$3</definedName>
    <definedName name="SURF_CANDY">'Surf Candy'!$A$3</definedName>
    <definedName name="Table_of_Contents">'Table of Contents'!$A$2</definedName>
    <definedName name="This_is_It_Flies">'This is It Flies'!$A$8</definedName>
    <definedName name="Today_s_Special">'Today''s Special'!$A$10</definedName>
    <definedName name="Todays_Fly_Special">'Today''s Special'!$A$10</definedName>
    <definedName name="Todays_Special">'Contact Information'!#REF!</definedName>
    <definedName name="TOP_10_SALMON_WET_FLIES_FOR_NEWFOUNDLAND">'Salmon Wet Flies Top 10'!$A$3</definedName>
    <definedName name="Top_10_Trout_Flies">'Trout Flies Top 10'!$A$3</definedName>
    <definedName name="TOP_10_TROUT_FLIES_FOR_NEWFOUNDLAND">'Trout Flies Top 10'!$A$3</definedName>
    <definedName name="Total_Glow_Flies">'Total Glow Flies'!$A$8</definedName>
    <definedName name="Trout_Flies">'Trout Flies'!$A$8</definedName>
    <definedName name="Trout_Fly_Nymphs">'Trout Fly Nymphs'!$A$8</definedName>
    <definedName name="Tube_Flies">'Tube Flies'!$A$8</definedName>
    <definedName name="Whiskers">Whiskers!$A$8</definedName>
    <definedName name="Wigglers">Wigglers!$A$8</definedName>
    <definedName name="Woolly_Buggers">'Woolly Buggers'!$A$3</definedName>
    <definedName name="Wooly_Worms_Regular">'Wooly Worms Regular'!$A$8</definedName>
    <definedName name="Wooly_Worms_Weighted">'Wooly Worms Weighted'!$A$8</definedName>
    <definedName name="Wulff_Bombers">'Wulff Bombers'!$A$8</definedName>
    <definedName name="Zonkers___Regular">'Zonkers Regular'!$A$8</definedName>
    <definedName name="Zonkers___Weighted">'Zonkers Weighted'!$A$8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C14" i="2" l="1"/>
  <c r="I11" i="49"/>
  <c r="J11" i="49" s="1"/>
  <c r="C12" i="112"/>
  <c r="D10" i="112"/>
  <c r="D7" i="112"/>
  <c r="B40" i="3" s="1"/>
  <c r="C12" i="111"/>
  <c r="D10" i="111"/>
  <c r="A15" i="110"/>
  <c r="E16" i="110"/>
  <c r="D16" i="110"/>
  <c r="C16" i="110"/>
  <c r="F14" i="110"/>
  <c r="G14" i="110" s="1"/>
  <c r="F13" i="110"/>
  <c r="G13" i="110" s="1"/>
  <c r="F12" i="110"/>
  <c r="G12" i="110" s="1"/>
  <c r="F11" i="110"/>
  <c r="G11" i="110" s="1"/>
  <c r="F10" i="110"/>
  <c r="F15" i="109"/>
  <c r="E15" i="109"/>
  <c r="D15" i="109"/>
  <c r="C15" i="109"/>
  <c r="G13" i="109"/>
  <c r="H13" i="109" s="1"/>
  <c r="G12" i="109"/>
  <c r="H12" i="109" s="1"/>
  <c r="G11" i="109"/>
  <c r="H11" i="109" s="1"/>
  <c r="G10" i="109"/>
  <c r="I10" i="49"/>
  <c r="I12" i="49"/>
  <c r="I10" i="108"/>
  <c r="I11" i="108"/>
  <c r="J11" i="108" s="1"/>
  <c r="I12" i="108"/>
  <c r="J12" i="108" s="1"/>
  <c r="I13" i="108"/>
  <c r="J13" i="108" s="1"/>
  <c r="I14" i="108"/>
  <c r="J14" i="108" s="1"/>
  <c r="I15" i="108"/>
  <c r="J15" i="108" s="1"/>
  <c r="I16" i="108"/>
  <c r="J16" i="108" s="1"/>
  <c r="I17" i="108"/>
  <c r="J17" i="108" s="1"/>
  <c r="I18" i="108"/>
  <c r="J18" i="108" s="1"/>
  <c r="H20" i="108"/>
  <c r="G20" i="108"/>
  <c r="F20" i="108"/>
  <c r="E20" i="108"/>
  <c r="D20" i="108"/>
  <c r="C20" i="108"/>
  <c r="A19" i="108"/>
  <c r="J14" i="94"/>
  <c r="I14" i="94"/>
  <c r="I10" i="94"/>
  <c r="J10" i="94" s="1"/>
  <c r="I12" i="94"/>
  <c r="I11" i="94"/>
  <c r="I31" i="36"/>
  <c r="J31" i="36" s="1"/>
  <c r="I30" i="36"/>
  <c r="J30" i="36" s="1"/>
  <c r="I29" i="36"/>
  <c r="J29" i="36" s="1"/>
  <c r="I28" i="36"/>
  <c r="J28" i="36" s="1"/>
  <c r="I27" i="36"/>
  <c r="J27" i="36" s="1"/>
  <c r="I26" i="36"/>
  <c r="J26" i="36" s="1"/>
  <c r="I25" i="36"/>
  <c r="J25" i="36" s="1"/>
  <c r="I24" i="36"/>
  <c r="J24" i="36" s="1"/>
  <c r="J32" i="36" s="1"/>
  <c r="I14" i="59"/>
  <c r="J14" i="59" s="1"/>
  <c r="H24" i="10"/>
  <c r="G24" i="10"/>
  <c r="F24" i="10"/>
  <c r="E24" i="10"/>
  <c r="D24" i="10"/>
  <c r="C24" i="10"/>
  <c r="I21" i="10"/>
  <c r="I24" i="10" s="1"/>
  <c r="E16" i="7"/>
  <c r="F16" i="7" s="1"/>
  <c r="D20" i="7"/>
  <c r="C20" i="7"/>
  <c r="E11" i="7"/>
  <c r="F11" i="7" s="1"/>
  <c r="D19" i="7"/>
  <c r="C19" i="7"/>
  <c r="E13" i="96"/>
  <c r="F13" i="96" s="1"/>
  <c r="E12" i="96"/>
  <c r="F12" i="96" s="1"/>
  <c r="E11" i="96"/>
  <c r="F11" i="96" s="1"/>
  <c r="C14" i="96"/>
  <c r="D14" i="96"/>
  <c r="E10" i="96"/>
  <c r="F10" i="96" s="1"/>
  <c r="G21" i="85"/>
  <c r="F21" i="85"/>
  <c r="E21" i="85"/>
  <c r="D21" i="85"/>
  <c r="C21" i="85"/>
  <c r="H21" i="85"/>
  <c r="I19" i="85"/>
  <c r="J19" i="85" s="1"/>
  <c r="I18" i="85"/>
  <c r="J18" i="85" s="1"/>
  <c r="I17" i="85"/>
  <c r="J17" i="85" s="1"/>
  <c r="I16" i="85"/>
  <c r="J16" i="85" s="1"/>
  <c r="I15" i="94"/>
  <c r="J15" i="94" s="1"/>
  <c r="I13" i="94"/>
  <c r="J13" i="94" s="1"/>
  <c r="J14" i="106"/>
  <c r="I14" i="106"/>
  <c r="I20" i="106"/>
  <c r="J20" i="106" s="1"/>
  <c r="I19" i="106"/>
  <c r="J19" i="106" s="1"/>
  <c r="I18" i="106"/>
  <c r="J18" i="106" s="1"/>
  <c r="I17" i="106"/>
  <c r="J17" i="106" s="1"/>
  <c r="I16" i="106"/>
  <c r="J16" i="106" s="1"/>
  <c r="J15" i="106"/>
  <c r="I15" i="106"/>
  <c r="I13" i="106"/>
  <c r="J13" i="106" s="1"/>
  <c r="I12" i="106"/>
  <c r="J12" i="106" s="1"/>
  <c r="I11" i="106"/>
  <c r="J11" i="106" s="1"/>
  <c r="I10" i="106"/>
  <c r="J10" i="106" s="1"/>
  <c r="E45" i="3"/>
  <c r="A17" i="105"/>
  <c r="F18" i="105"/>
  <c r="E18" i="105"/>
  <c r="D18" i="105"/>
  <c r="C18" i="105"/>
  <c r="G16" i="105"/>
  <c r="H16" i="105" s="1"/>
  <c r="G15" i="105"/>
  <c r="H15" i="105" s="1"/>
  <c r="G14" i="105"/>
  <c r="H14" i="105" s="1"/>
  <c r="G13" i="105"/>
  <c r="H13" i="105" s="1"/>
  <c r="G12" i="105"/>
  <c r="H12" i="105" s="1"/>
  <c r="G10" i="105"/>
  <c r="H10" i="105" s="1"/>
  <c r="F11" i="104"/>
  <c r="G11" i="104" s="1"/>
  <c r="F12" i="104"/>
  <c r="G12" i="104" s="1"/>
  <c r="F10" i="104"/>
  <c r="G10" i="104" s="1"/>
  <c r="E10" i="103"/>
  <c r="E11" i="103"/>
  <c r="E12" i="103" s="1"/>
  <c r="F29" i="3" s="1"/>
  <c r="D11" i="103"/>
  <c r="D10" i="103"/>
  <c r="D12" i="103" s="1"/>
  <c r="E7" i="103" s="1"/>
  <c r="E29" i="3" s="1"/>
  <c r="G16" i="102"/>
  <c r="F16" i="102"/>
  <c r="E16" i="102"/>
  <c r="D16" i="102"/>
  <c r="C16" i="102"/>
  <c r="J14" i="102"/>
  <c r="I14" i="102"/>
  <c r="J13" i="102"/>
  <c r="I13" i="102"/>
  <c r="J12" i="102"/>
  <c r="I12" i="102"/>
  <c r="J11" i="102"/>
  <c r="I11" i="102"/>
  <c r="I10" i="102"/>
  <c r="I16" i="102" s="1"/>
  <c r="J7" i="102" s="1"/>
  <c r="B39" i="3" s="1"/>
  <c r="D12" i="112" l="1"/>
  <c r="C40" i="3"/>
  <c r="D7" i="111"/>
  <c r="E46" i="3" s="1"/>
  <c r="D12" i="111"/>
  <c r="F46" i="3" s="1"/>
  <c r="F16" i="110"/>
  <c r="G7" i="110" s="1"/>
  <c r="B19" i="3" s="1"/>
  <c r="G10" i="110"/>
  <c r="G16" i="110" s="1"/>
  <c r="C19" i="3" s="1"/>
  <c r="G15" i="109"/>
  <c r="H7" i="109" s="1"/>
  <c r="E17" i="3" s="1"/>
  <c r="H10" i="109"/>
  <c r="H15" i="109" s="1"/>
  <c r="F17" i="3" s="1"/>
  <c r="J10" i="49"/>
  <c r="I20" i="108"/>
  <c r="J7" i="108" s="1"/>
  <c r="E15" i="3" s="1"/>
  <c r="J10" i="108"/>
  <c r="J20" i="108" s="1"/>
  <c r="F15" i="3" s="1"/>
  <c r="I17" i="94"/>
  <c r="I32" i="36"/>
  <c r="J21" i="10"/>
  <c r="F14" i="96"/>
  <c r="E14" i="96"/>
  <c r="I21" i="85"/>
  <c r="J11" i="94"/>
  <c r="J22" i="106"/>
  <c r="C17" i="3" s="1"/>
  <c r="I22" i="106"/>
  <c r="J7" i="106" s="1"/>
  <c r="B17" i="3" s="1"/>
  <c r="H18" i="105"/>
  <c r="F36" i="3" s="1"/>
  <c r="G18" i="105"/>
  <c r="H7" i="105" s="1"/>
  <c r="E36" i="3" s="1"/>
  <c r="G13" i="104"/>
  <c r="F31" i="3" s="1"/>
  <c r="F13" i="104"/>
  <c r="G7" i="104" s="1"/>
  <c r="E31" i="3" s="1"/>
  <c r="J10" i="102"/>
  <c r="J16" i="102" s="1"/>
  <c r="C39" i="3" s="1"/>
  <c r="J10" i="100"/>
  <c r="G24" i="100"/>
  <c r="F24" i="100"/>
  <c r="E24" i="100"/>
  <c r="D24" i="100"/>
  <c r="C24" i="100"/>
  <c r="J22" i="100"/>
  <c r="K22" i="100"/>
  <c r="J21" i="100"/>
  <c r="K21" i="100"/>
  <c r="J20" i="100"/>
  <c r="K20" i="100"/>
  <c r="J19" i="100"/>
  <c r="K19" i="100"/>
  <c r="J18" i="100"/>
  <c r="K18" i="100"/>
  <c r="J17" i="100"/>
  <c r="K17" i="100"/>
  <c r="J16" i="100"/>
  <c r="K16" i="100"/>
  <c r="J15" i="100"/>
  <c r="K15" i="100"/>
  <c r="J14" i="100"/>
  <c r="K14" i="100"/>
  <c r="J13" i="100"/>
  <c r="K13" i="100"/>
  <c r="J12" i="100"/>
  <c r="K12" i="100"/>
  <c r="J11" i="100"/>
  <c r="K11" i="100"/>
  <c r="J24" i="100"/>
  <c r="K7" i="100" s="1"/>
  <c r="F10" i="97"/>
  <c r="G10" i="97" s="1"/>
  <c r="G14" i="97" s="1"/>
  <c r="C8" i="3" s="1"/>
  <c r="F11" i="97"/>
  <c r="G11" i="97" s="1"/>
  <c r="F12" i="97"/>
  <c r="E14" i="97"/>
  <c r="D14" i="97"/>
  <c r="C14" i="97"/>
  <c r="I37" i="2"/>
  <c r="I10" i="6"/>
  <c r="J10" i="6"/>
  <c r="I11" i="6"/>
  <c r="I13" i="6"/>
  <c r="J7" i="6" s="1"/>
  <c r="E6" i="3" s="1"/>
  <c r="J11" i="6"/>
  <c r="H8" i="83"/>
  <c r="I10" i="16"/>
  <c r="I10" i="11"/>
  <c r="I10" i="33"/>
  <c r="F14" i="2"/>
  <c r="J12" i="94"/>
  <c r="J17" i="94" s="1"/>
  <c r="I11" i="52"/>
  <c r="J11" i="52"/>
  <c r="I10" i="93"/>
  <c r="J10" i="93"/>
  <c r="I9" i="93"/>
  <c r="J9" i="93"/>
  <c r="I13" i="93"/>
  <c r="H15" i="93"/>
  <c r="I11" i="93"/>
  <c r="I12" i="93"/>
  <c r="J12" i="93"/>
  <c r="J13" i="93"/>
  <c r="G15" i="93"/>
  <c r="F15" i="93"/>
  <c r="E15" i="93"/>
  <c r="D15" i="93"/>
  <c r="C15" i="93"/>
  <c r="F16" i="2"/>
  <c r="I10" i="4"/>
  <c r="I31" i="11"/>
  <c r="J31" i="11"/>
  <c r="I30" i="11"/>
  <c r="J30" i="11"/>
  <c r="J11" i="72"/>
  <c r="J10" i="11"/>
  <c r="J18" i="11"/>
  <c r="J39" i="11"/>
  <c r="J10" i="4"/>
  <c r="C11" i="2"/>
  <c r="C12" i="2"/>
  <c r="C13" i="2"/>
  <c r="C15" i="2"/>
  <c r="C16" i="2"/>
  <c r="C17" i="2"/>
  <c r="F11" i="2"/>
  <c r="F12" i="2"/>
  <c r="F13" i="2"/>
  <c r="F15" i="2"/>
  <c r="I10" i="91"/>
  <c r="J10" i="91"/>
  <c r="J12" i="91" s="1"/>
  <c r="C16" i="3" s="1"/>
  <c r="I12" i="91"/>
  <c r="J7" i="91"/>
  <c r="B16" i="3" s="1"/>
  <c r="G12" i="91"/>
  <c r="F12" i="91"/>
  <c r="E12" i="91"/>
  <c r="D12" i="91"/>
  <c r="C12" i="91"/>
  <c r="I13" i="90"/>
  <c r="J13" i="90"/>
  <c r="I10" i="90"/>
  <c r="J10" i="90"/>
  <c r="I11" i="90"/>
  <c r="J11" i="90"/>
  <c r="I12" i="90"/>
  <c r="J12" i="90"/>
  <c r="G15" i="90"/>
  <c r="F15" i="90"/>
  <c r="E15" i="90"/>
  <c r="D15" i="90"/>
  <c r="C15" i="90"/>
  <c r="I10" i="89"/>
  <c r="J10" i="89"/>
  <c r="I11" i="89"/>
  <c r="J11" i="89"/>
  <c r="I12" i="89"/>
  <c r="J12" i="89"/>
  <c r="I13" i="89"/>
  <c r="J13" i="89"/>
  <c r="I14" i="89"/>
  <c r="J14" i="89"/>
  <c r="I15" i="89"/>
  <c r="J15" i="89"/>
  <c r="I16" i="89"/>
  <c r="J16" i="89"/>
  <c r="I17" i="89"/>
  <c r="J17" i="89"/>
  <c r="I18" i="89"/>
  <c r="J18" i="89"/>
  <c r="I19" i="89"/>
  <c r="J19" i="89"/>
  <c r="H21" i="89"/>
  <c r="G21" i="89"/>
  <c r="F21" i="89"/>
  <c r="E21" i="89"/>
  <c r="D21" i="89"/>
  <c r="I10" i="88"/>
  <c r="J10" i="88"/>
  <c r="I11" i="88"/>
  <c r="J11" i="88"/>
  <c r="I12" i="88"/>
  <c r="J12" i="88"/>
  <c r="I13" i="88"/>
  <c r="J13" i="88"/>
  <c r="I14" i="88"/>
  <c r="J14" i="88"/>
  <c r="I15" i="88"/>
  <c r="J15" i="88"/>
  <c r="I16" i="88"/>
  <c r="J16" i="88"/>
  <c r="I17" i="88"/>
  <c r="J17" i="88"/>
  <c r="I18" i="88"/>
  <c r="J18" i="88"/>
  <c r="I19" i="88"/>
  <c r="J19" i="88"/>
  <c r="H21" i="88"/>
  <c r="G21" i="88"/>
  <c r="F21" i="88"/>
  <c r="E21" i="88"/>
  <c r="D21" i="88"/>
  <c r="I10" i="87"/>
  <c r="J10" i="87"/>
  <c r="J11" i="87"/>
  <c r="F14" i="3" s="1"/>
  <c r="I11" i="87"/>
  <c r="J7" i="87"/>
  <c r="E14" i="3"/>
  <c r="I10" i="86"/>
  <c r="J10" i="86" s="1"/>
  <c r="J12" i="86" s="1"/>
  <c r="E12" i="86"/>
  <c r="I10" i="85"/>
  <c r="J10" i="85" s="1"/>
  <c r="I15" i="85"/>
  <c r="I11" i="85"/>
  <c r="J11" i="85" s="1"/>
  <c r="I12" i="85"/>
  <c r="J12" i="85" s="1"/>
  <c r="I13" i="85"/>
  <c r="J13" i="85" s="1"/>
  <c r="I14" i="85"/>
  <c r="J14" i="85" s="1"/>
  <c r="I22" i="82"/>
  <c r="J22" i="82"/>
  <c r="I15" i="39"/>
  <c r="J15" i="39"/>
  <c r="I12" i="39"/>
  <c r="J12" i="39"/>
  <c r="I107" i="55"/>
  <c r="J107" i="55"/>
  <c r="I16" i="84"/>
  <c r="I17" i="84"/>
  <c r="J17" i="84"/>
  <c r="E37" i="84"/>
  <c r="F37" i="84"/>
  <c r="G37" i="84"/>
  <c r="H37" i="84"/>
  <c r="I35" i="84"/>
  <c r="J35" i="84"/>
  <c r="I34" i="84"/>
  <c r="J34" i="84"/>
  <c r="I33" i="84"/>
  <c r="J33" i="84"/>
  <c r="I32" i="84"/>
  <c r="J32" i="84"/>
  <c r="I31" i="84"/>
  <c r="J31" i="84"/>
  <c r="I30" i="84"/>
  <c r="J30" i="84"/>
  <c r="I29" i="84"/>
  <c r="J29" i="84"/>
  <c r="I28" i="84"/>
  <c r="J28" i="84"/>
  <c r="I27" i="84"/>
  <c r="J27" i="84"/>
  <c r="I26" i="84"/>
  <c r="J26" i="84"/>
  <c r="I25" i="84"/>
  <c r="J25" i="84"/>
  <c r="I24" i="84"/>
  <c r="J24" i="84"/>
  <c r="I10" i="84"/>
  <c r="J10" i="84"/>
  <c r="I11" i="84"/>
  <c r="J11" i="84"/>
  <c r="I12" i="84"/>
  <c r="J12" i="84"/>
  <c r="I13" i="84"/>
  <c r="J13" i="84"/>
  <c r="I14" i="84"/>
  <c r="J14" i="84"/>
  <c r="I15" i="84"/>
  <c r="J15" i="84"/>
  <c r="I18" i="84"/>
  <c r="J18" i="84"/>
  <c r="I19" i="84"/>
  <c r="J19" i="84"/>
  <c r="I20" i="84"/>
  <c r="J20" i="84"/>
  <c r="I21" i="84"/>
  <c r="J21" i="84"/>
  <c r="I22" i="84"/>
  <c r="J22" i="84"/>
  <c r="I11" i="4"/>
  <c r="I12" i="4"/>
  <c r="J12" i="4"/>
  <c r="I13" i="4"/>
  <c r="I14" i="4"/>
  <c r="F16" i="4"/>
  <c r="E16" i="4"/>
  <c r="J13" i="4"/>
  <c r="J11" i="4"/>
  <c r="J16" i="4" s="1"/>
  <c r="C6" i="3" s="1"/>
  <c r="I10" i="46"/>
  <c r="J10" i="46"/>
  <c r="I17" i="46"/>
  <c r="J17" i="46"/>
  <c r="I10" i="47"/>
  <c r="I38" i="47"/>
  <c r="I10" i="31"/>
  <c r="J10" i="31"/>
  <c r="I13" i="31"/>
  <c r="J13" i="31"/>
  <c r="H15" i="31"/>
  <c r="G15" i="31"/>
  <c r="F15" i="31"/>
  <c r="E15" i="31"/>
  <c r="D15" i="31"/>
  <c r="I12" i="31"/>
  <c r="J12" i="31"/>
  <c r="I10" i="29"/>
  <c r="I11" i="29"/>
  <c r="J11" i="29"/>
  <c r="F13" i="29"/>
  <c r="I10" i="28"/>
  <c r="J10" i="28"/>
  <c r="I11" i="28"/>
  <c r="J11" i="28"/>
  <c r="I13" i="28"/>
  <c r="J7" i="28"/>
  <c r="H13" i="28"/>
  <c r="G13" i="28"/>
  <c r="F13" i="28"/>
  <c r="E13" i="28"/>
  <c r="D13" i="28"/>
  <c r="I10" i="27"/>
  <c r="I20" i="27"/>
  <c r="I11" i="27"/>
  <c r="J11" i="27"/>
  <c r="I12" i="27"/>
  <c r="J12" i="27"/>
  <c r="I13" i="27"/>
  <c r="J13" i="27"/>
  <c r="I14" i="27"/>
  <c r="J14" i="27"/>
  <c r="I15" i="27"/>
  <c r="J15" i="27"/>
  <c r="I16" i="27"/>
  <c r="J16" i="27"/>
  <c r="I17" i="27"/>
  <c r="J17" i="27"/>
  <c r="I18" i="27"/>
  <c r="J18" i="27"/>
  <c r="I19" i="27"/>
  <c r="J19" i="27"/>
  <c r="J20" i="27"/>
  <c r="H22" i="27"/>
  <c r="G22" i="27"/>
  <c r="F22" i="27"/>
  <c r="E22" i="27"/>
  <c r="D22" i="27"/>
  <c r="I10" i="26"/>
  <c r="I15" i="26"/>
  <c r="J15" i="26"/>
  <c r="I11" i="26"/>
  <c r="J11" i="26"/>
  <c r="I12" i="26"/>
  <c r="J12" i="26"/>
  <c r="I13" i="26"/>
  <c r="J13" i="26"/>
  <c r="I14" i="26"/>
  <c r="J14" i="26"/>
  <c r="H17" i="26"/>
  <c r="G17" i="26"/>
  <c r="F17" i="26"/>
  <c r="I10" i="25"/>
  <c r="I15" i="25"/>
  <c r="J15" i="25"/>
  <c r="I11" i="25"/>
  <c r="J11" i="25"/>
  <c r="I12" i="25"/>
  <c r="J12" i="25"/>
  <c r="I13" i="25"/>
  <c r="J13" i="25"/>
  <c r="I14" i="25"/>
  <c r="J14" i="25"/>
  <c r="H17" i="25"/>
  <c r="G17" i="25"/>
  <c r="F17" i="25"/>
  <c r="E17" i="25"/>
  <c r="D17" i="25"/>
  <c r="I10" i="24"/>
  <c r="I21" i="24"/>
  <c r="J21" i="24"/>
  <c r="I11" i="24"/>
  <c r="J11" i="24"/>
  <c r="I12" i="24"/>
  <c r="J12" i="24"/>
  <c r="I13" i="24"/>
  <c r="J13" i="24"/>
  <c r="I14" i="24"/>
  <c r="J14" i="24"/>
  <c r="I15" i="24"/>
  <c r="J15" i="24"/>
  <c r="I16" i="24"/>
  <c r="J16" i="24"/>
  <c r="I17" i="24"/>
  <c r="J17" i="24"/>
  <c r="I18" i="24"/>
  <c r="J18" i="24"/>
  <c r="I19" i="24"/>
  <c r="J19" i="24"/>
  <c r="I20" i="24"/>
  <c r="J20" i="24"/>
  <c r="H23" i="24"/>
  <c r="G23" i="24"/>
  <c r="F23" i="24"/>
  <c r="E23" i="24"/>
  <c r="D23" i="24"/>
  <c r="C23" i="24"/>
  <c r="I10" i="23"/>
  <c r="J10" i="23"/>
  <c r="I11" i="23"/>
  <c r="I13" i="23"/>
  <c r="J7" i="23"/>
  <c r="J11" i="23"/>
  <c r="J13" i="23" s="1"/>
  <c r="F19" i="3" s="1"/>
  <c r="H13" i="23"/>
  <c r="G13" i="23"/>
  <c r="F13" i="23"/>
  <c r="E13" i="23"/>
  <c r="I10" i="21"/>
  <c r="I19" i="21"/>
  <c r="J19" i="21"/>
  <c r="I11" i="21"/>
  <c r="J11" i="21"/>
  <c r="I12" i="21"/>
  <c r="J12" i="21"/>
  <c r="I13" i="21"/>
  <c r="J13" i="21"/>
  <c r="I14" i="21"/>
  <c r="J14" i="21"/>
  <c r="I15" i="21"/>
  <c r="J15" i="21"/>
  <c r="I16" i="21"/>
  <c r="J16" i="21"/>
  <c r="I17" i="21"/>
  <c r="J17" i="21"/>
  <c r="I18" i="21"/>
  <c r="J18" i="21"/>
  <c r="H21" i="21"/>
  <c r="G21" i="21"/>
  <c r="F21" i="21"/>
  <c r="E21" i="21"/>
  <c r="D21" i="21"/>
  <c r="C21" i="21"/>
  <c r="I10" i="20"/>
  <c r="J10" i="20"/>
  <c r="J12" i="20"/>
  <c r="C20" i="3" s="1"/>
  <c r="I12" i="20"/>
  <c r="J7" i="20"/>
  <c r="H12" i="20"/>
  <c r="G12" i="20"/>
  <c r="F12" i="20"/>
  <c r="I10" i="19"/>
  <c r="I18" i="19"/>
  <c r="J18" i="19"/>
  <c r="H20" i="19"/>
  <c r="G20" i="19"/>
  <c r="F20" i="19"/>
  <c r="E20" i="19"/>
  <c r="I10" i="17"/>
  <c r="I24" i="17"/>
  <c r="J24" i="17"/>
  <c r="H26" i="17"/>
  <c r="G26" i="17"/>
  <c r="F26" i="17"/>
  <c r="E26" i="17"/>
  <c r="D26" i="17"/>
  <c r="C26" i="17"/>
  <c r="I10" i="18"/>
  <c r="I11" i="18"/>
  <c r="J11" i="18" s="1"/>
  <c r="I12" i="18"/>
  <c r="J12" i="18" s="1"/>
  <c r="I13" i="18"/>
  <c r="J13" i="18"/>
  <c r="I14" i="18"/>
  <c r="J14" i="18"/>
  <c r="I15" i="18"/>
  <c r="J15" i="18"/>
  <c r="G17" i="18"/>
  <c r="F17" i="18"/>
  <c r="E17" i="18"/>
  <c r="D17" i="18"/>
  <c r="C17" i="18"/>
  <c r="I11" i="16"/>
  <c r="J11" i="16"/>
  <c r="I12" i="16"/>
  <c r="I13" i="16"/>
  <c r="J13" i="16"/>
  <c r="I14" i="16"/>
  <c r="J14" i="16"/>
  <c r="I15" i="16"/>
  <c r="J15" i="16"/>
  <c r="I16" i="16"/>
  <c r="I17" i="16"/>
  <c r="J17" i="16"/>
  <c r="I18" i="16"/>
  <c r="J18" i="16"/>
  <c r="I19" i="16"/>
  <c r="J19" i="16"/>
  <c r="J12" i="16"/>
  <c r="J16" i="16"/>
  <c r="H21" i="16"/>
  <c r="G21" i="16"/>
  <c r="F21" i="16"/>
  <c r="E21" i="16"/>
  <c r="D21" i="16"/>
  <c r="C21" i="16"/>
  <c r="J10" i="15"/>
  <c r="I11" i="15"/>
  <c r="I12" i="15"/>
  <c r="J12" i="15"/>
  <c r="I13" i="15"/>
  <c r="J13" i="15"/>
  <c r="I14" i="15"/>
  <c r="J14" i="15"/>
  <c r="I15" i="15"/>
  <c r="J15" i="15"/>
  <c r="I16" i="15"/>
  <c r="J16" i="15"/>
  <c r="I17" i="15"/>
  <c r="J17" i="15"/>
  <c r="I18" i="15"/>
  <c r="J18" i="15"/>
  <c r="I19" i="15"/>
  <c r="J19" i="15"/>
  <c r="J21" i="15" s="1"/>
  <c r="F12" i="3" s="1"/>
  <c r="H21" i="15"/>
  <c r="G21" i="15"/>
  <c r="F21" i="15"/>
  <c r="E21" i="15"/>
  <c r="D21" i="15"/>
  <c r="C21" i="15"/>
  <c r="I10" i="13"/>
  <c r="J10" i="13"/>
  <c r="I19" i="13"/>
  <c r="J19" i="13"/>
  <c r="I11" i="13"/>
  <c r="I12" i="13"/>
  <c r="J12" i="13"/>
  <c r="I13" i="13"/>
  <c r="J13" i="13"/>
  <c r="I14" i="13"/>
  <c r="J14" i="13"/>
  <c r="I15" i="13"/>
  <c r="J15" i="13"/>
  <c r="I16" i="13"/>
  <c r="J16" i="13"/>
  <c r="I17" i="13"/>
  <c r="J17" i="13"/>
  <c r="I18" i="13"/>
  <c r="J18" i="13"/>
  <c r="H21" i="13"/>
  <c r="G21" i="13"/>
  <c r="F21" i="13"/>
  <c r="E21" i="13"/>
  <c r="D21" i="13"/>
  <c r="C21" i="13"/>
  <c r="I10" i="14"/>
  <c r="J10" i="14"/>
  <c r="I11" i="14"/>
  <c r="I12" i="14"/>
  <c r="J12" i="14"/>
  <c r="I13" i="14"/>
  <c r="J13" i="14"/>
  <c r="I14" i="14"/>
  <c r="J14" i="14"/>
  <c r="I15" i="14"/>
  <c r="J15" i="14"/>
  <c r="I16" i="14"/>
  <c r="J16" i="14"/>
  <c r="G18" i="14"/>
  <c r="F18" i="14"/>
  <c r="E18" i="14"/>
  <c r="D18" i="14"/>
  <c r="C18" i="14"/>
  <c r="I42" i="11"/>
  <c r="J42" i="11"/>
  <c r="I11" i="11"/>
  <c r="I12" i="11"/>
  <c r="J12" i="11"/>
  <c r="I13" i="11"/>
  <c r="J13" i="11"/>
  <c r="I14" i="11"/>
  <c r="J14" i="11"/>
  <c r="I15" i="11"/>
  <c r="J15" i="11"/>
  <c r="I16" i="11"/>
  <c r="J16" i="11"/>
  <c r="I17" i="11"/>
  <c r="J17" i="11"/>
  <c r="I18" i="11"/>
  <c r="I19" i="11"/>
  <c r="J19" i="11"/>
  <c r="I20" i="11"/>
  <c r="J20" i="11"/>
  <c r="I21" i="11"/>
  <c r="J21" i="11"/>
  <c r="I22" i="11"/>
  <c r="J22" i="11"/>
  <c r="I23" i="11"/>
  <c r="J23" i="11"/>
  <c r="I24" i="11"/>
  <c r="J24" i="11"/>
  <c r="I25" i="11"/>
  <c r="J25" i="11"/>
  <c r="I26" i="11"/>
  <c r="J26" i="11"/>
  <c r="I27" i="11"/>
  <c r="J27" i="11"/>
  <c r="I28" i="11"/>
  <c r="J28" i="11"/>
  <c r="I29" i="11"/>
  <c r="J29" i="11"/>
  <c r="I32" i="11"/>
  <c r="J32" i="11"/>
  <c r="I33" i="11"/>
  <c r="J33" i="11"/>
  <c r="I34" i="11"/>
  <c r="J34" i="11"/>
  <c r="I35" i="11"/>
  <c r="J35" i="11"/>
  <c r="I36" i="11"/>
  <c r="J36" i="11"/>
  <c r="I37" i="11"/>
  <c r="J37" i="11"/>
  <c r="I38" i="11"/>
  <c r="J38" i="11"/>
  <c r="I39" i="11"/>
  <c r="I40" i="11"/>
  <c r="J40" i="11"/>
  <c r="I41" i="11"/>
  <c r="J41" i="11"/>
  <c r="H44" i="11"/>
  <c r="G44" i="11"/>
  <c r="F44" i="11"/>
  <c r="E44" i="11"/>
  <c r="D44" i="11"/>
  <c r="C44" i="11"/>
  <c r="I10" i="10"/>
  <c r="J10" i="10"/>
  <c r="I20" i="10"/>
  <c r="J20" i="10"/>
  <c r="I11" i="10"/>
  <c r="J11" i="10"/>
  <c r="I12" i="10"/>
  <c r="I13" i="10"/>
  <c r="J13" i="10" s="1"/>
  <c r="I14" i="10"/>
  <c r="J14" i="10" s="1"/>
  <c r="I15" i="10"/>
  <c r="J15" i="10" s="1"/>
  <c r="I16" i="10"/>
  <c r="J16" i="10" s="1"/>
  <c r="I17" i="10"/>
  <c r="J17" i="10" s="1"/>
  <c r="I18" i="10"/>
  <c r="J18" i="10" s="1"/>
  <c r="I19" i="10"/>
  <c r="J19" i="10" s="1"/>
  <c r="I10" i="9"/>
  <c r="J10" i="9" s="1"/>
  <c r="I22" i="9"/>
  <c r="J22" i="9"/>
  <c r="I35" i="9"/>
  <c r="J35" i="9"/>
  <c r="I36" i="9"/>
  <c r="J36" i="9"/>
  <c r="I11" i="9"/>
  <c r="J11" i="9"/>
  <c r="I12" i="9"/>
  <c r="I13" i="9"/>
  <c r="J13" i="9"/>
  <c r="I14" i="9"/>
  <c r="J14" i="9"/>
  <c r="I15" i="9"/>
  <c r="J15" i="9"/>
  <c r="I16" i="9"/>
  <c r="J16" i="9"/>
  <c r="I17" i="9"/>
  <c r="J17" i="9"/>
  <c r="I18" i="9"/>
  <c r="J18" i="9"/>
  <c r="I19" i="9"/>
  <c r="J19" i="9"/>
  <c r="I20" i="9"/>
  <c r="J20" i="9"/>
  <c r="I21" i="9"/>
  <c r="J21" i="9"/>
  <c r="I23" i="9"/>
  <c r="J23" i="9"/>
  <c r="I24" i="9"/>
  <c r="J24" i="9"/>
  <c r="I25" i="9"/>
  <c r="J25" i="9"/>
  <c r="I26" i="9"/>
  <c r="J26" i="9"/>
  <c r="I27" i="9"/>
  <c r="J27" i="9"/>
  <c r="I28" i="9"/>
  <c r="J28" i="9"/>
  <c r="I29" i="9"/>
  <c r="J29" i="9"/>
  <c r="I30" i="9"/>
  <c r="J30" i="9"/>
  <c r="I31" i="9"/>
  <c r="I34" i="9"/>
  <c r="I32" i="9"/>
  <c r="J32" i="9"/>
  <c r="I33" i="9"/>
  <c r="J33" i="9"/>
  <c r="J34" i="9"/>
  <c r="G38" i="9"/>
  <c r="F38" i="9"/>
  <c r="E38" i="9"/>
  <c r="D38" i="9"/>
  <c r="C38" i="9"/>
  <c r="I10" i="5"/>
  <c r="J10" i="5"/>
  <c r="I11" i="5"/>
  <c r="I12" i="5"/>
  <c r="J12" i="5"/>
  <c r="I13" i="5"/>
  <c r="I14" i="5"/>
  <c r="J14" i="5"/>
  <c r="I15" i="5"/>
  <c r="J11" i="5"/>
  <c r="J13" i="5"/>
  <c r="J15" i="5"/>
  <c r="G17" i="5"/>
  <c r="I19" i="8"/>
  <c r="J19" i="8"/>
  <c r="I10" i="8"/>
  <c r="J10" i="8"/>
  <c r="I11" i="8"/>
  <c r="J11" i="8"/>
  <c r="J21" i="8" s="1"/>
  <c r="F7" i="3" s="1"/>
  <c r="I12" i="8"/>
  <c r="I13" i="8"/>
  <c r="I14" i="8"/>
  <c r="J14" i="8"/>
  <c r="I15" i="8"/>
  <c r="J15" i="8"/>
  <c r="I16" i="8"/>
  <c r="J16" i="8"/>
  <c r="I17" i="8"/>
  <c r="I18" i="8"/>
  <c r="J18" i="8"/>
  <c r="J13" i="8"/>
  <c r="J17" i="8"/>
  <c r="H21" i="8"/>
  <c r="G21" i="8"/>
  <c r="F21" i="8"/>
  <c r="E21" i="8"/>
  <c r="D21" i="8"/>
  <c r="E12" i="7"/>
  <c r="F12" i="7" s="1"/>
  <c r="E13" i="7"/>
  <c r="E20" i="7" s="1"/>
  <c r="E14" i="7"/>
  <c r="F14" i="7" s="1"/>
  <c r="E15" i="7"/>
  <c r="F15" i="7" s="1"/>
  <c r="E17" i="7"/>
  <c r="F17" i="7" s="1"/>
  <c r="E18" i="7"/>
  <c r="F18" i="7" s="1"/>
  <c r="G13" i="6"/>
  <c r="I10" i="82"/>
  <c r="J10" i="82"/>
  <c r="I10" i="83"/>
  <c r="J10" i="83"/>
  <c r="J25" i="83"/>
  <c r="C54" i="3"/>
  <c r="G25" i="83"/>
  <c r="F25" i="83"/>
  <c r="E25" i="83"/>
  <c r="D25" i="83"/>
  <c r="C25" i="83"/>
  <c r="I23" i="83"/>
  <c r="J23" i="83"/>
  <c r="I22" i="83"/>
  <c r="J22" i="83"/>
  <c r="I21" i="83"/>
  <c r="J21" i="83"/>
  <c r="I20" i="83"/>
  <c r="J20" i="83"/>
  <c r="I19" i="83"/>
  <c r="J19" i="83"/>
  <c r="I18" i="83"/>
  <c r="J18" i="83"/>
  <c r="I17" i="83"/>
  <c r="J17" i="83"/>
  <c r="I16" i="83"/>
  <c r="J16" i="83"/>
  <c r="I15" i="83"/>
  <c r="J15" i="83"/>
  <c r="I14" i="83"/>
  <c r="J14" i="83"/>
  <c r="I13" i="83"/>
  <c r="J13" i="83"/>
  <c r="I12" i="83"/>
  <c r="J12" i="83"/>
  <c r="I11" i="83"/>
  <c r="J11" i="83"/>
  <c r="I10" i="81"/>
  <c r="J10" i="81"/>
  <c r="I21" i="81"/>
  <c r="J21" i="81"/>
  <c r="G24" i="82"/>
  <c r="F24" i="82"/>
  <c r="E24" i="82"/>
  <c r="D24" i="82"/>
  <c r="C24" i="82"/>
  <c r="I21" i="82"/>
  <c r="J21" i="82"/>
  <c r="I20" i="82"/>
  <c r="J20" i="82"/>
  <c r="I19" i="82"/>
  <c r="J19" i="82"/>
  <c r="I18" i="82"/>
  <c r="J18" i="82"/>
  <c r="I17" i="82"/>
  <c r="J17" i="82"/>
  <c r="I16" i="82"/>
  <c r="J16" i="82"/>
  <c r="I15" i="82"/>
  <c r="J15" i="82"/>
  <c r="I14" i="82"/>
  <c r="J14" i="82"/>
  <c r="I13" i="82"/>
  <c r="J13" i="82"/>
  <c r="I12" i="82"/>
  <c r="J12" i="82"/>
  <c r="I11" i="82"/>
  <c r="J11" i="82"/>
  <c r="G23" i="81"/>
  <c r="F23" i="81"/>
  <c r="E23" i="81"/>
  <c r="D23" i="81"/>
  <c r="C23" i="81"/>
  <c r="I20" i="81"/>
  <c r="J20" i="81"/>
  <c r="I19" i="81"/>
  <c r="J19" i="81"/>
  <c r="I18" i="81"/>
  <c r="J18" i="81"/>
  <c r="I17" i="81"/>
  <c r="J17" i="81"/>
  <c r="I16" i="81"/>
  <c r="J16" i="81"/>
  <c r="I15" i="81"/>
  <c r="J15" i="81"/>
  <c r="I14" i="81"/>
  <c r="J14" i="81"/>
  <c r="I13" i="81"/>
  <c r="J13" i="81"/>
  <c r="I12" i="81"/>
  <c r="J12" i="81"/>
  <c r="I11" i="81"/>
  <c r="J11" i="81"/>
  <c r="I10" i="80"/>
  <c r="J10" i="80"/>
  <c r="I16" i="80"/>
  <c r="J16" i="80"/>
  <c r="H18" i="80"/>
  <c r="G18" i="80"/>
  <c r="F18" i="80"/>
  <c r="E18" i="80"/>
  <c r="D18" i="80"/>
  <c r="C18" i="80"/>
  <c r="I15" i="80"/>
  <c r="J15" i="80"/>
  <c r="I14" i="80"/>
  <c r="J14" i="80"/>
  <c r="I13" i="80"/>
  <c r="J13" i="80"/>
  <c r="I12" i="80"/>
  <c r="J12" i="80"/>
  <c r="I11" i="80"/>
  <c r="J11" i="80"/>
  <c r="J18" i="80" s="1"/>
  <c r="F50" i="3" s="1"/>
  <c r="I10" i="79"/>
  <c r="I16" i="79"/>
  <c r="J16" i="79"/>
  <c r="H18" i="79"/>
  <c r="G18" i="79"/>
  <c r="F18" i="79"/>
  <c r="E18" i="79"/>
  <c r="D18" i="79"/>
  <c r="C18" i="79"/>
  <c r="I15" i="79"/>
  <c r="J15" i="79"/>
  <c r="I14" i="79"/>
  <c r="J14" i="79"/>
  <c r="I13" i="79"/>
  <c r="J13" i="79"/>
  <c r="I12" i="79"/>
  <c r="J12" i="79"/>
  <c r="I11" i="79"/>
  <c r="J11" i="79"/>
  <c r="I10" i="78"/>
  <c r="J10" i="78"/>
  <c r="I11" i="78"/>
  <c r="J11" i="78"/>
  <c r="I13" i="78"/>
  <c r="J7" i="78"/>
  <c r="E49" i="3"/>
  <c r="H13" i="78"/>
  <c r="G13" i="78"/>
  <c r="F13" i="78"/>
  <c r="E13" i="78"/>
  <c r="D13" i="78"/>
  <c r="C13" i="78"/>
  <c r="I10" i="77"/>
  <c r="J10" i="77"/>
  <c r="I15" i="77"/>
  <c r="J15" i="77"/>
  <c r="H17" i="77"/>
  <c r="G17" i="77"/>
  <c r="F17" i="77"/>
  <c r="E17" i="77"/>
  <c r="D17" i="77"/>
  <c r="C17" i="77"/>
  <c r="I14" i="77"/>
  <c r="J14" i="77"/>
  <c r="I13" i="77"/>
  <c r="J13" i="77"/>
  <c r="I12" i="77"/>
  <c r="J12" i="77"/>
  <c r="I11" i="77"/>
  <c r="J11" i="77"/>
  <c r="J17" i="77" s="1"/>
  <c r="C51" i="3" s="1"/>
  <c r="I10" i="76"/>
  <c r="J10" i="76"/>
  <c r="I12" i="76"/>
  <c r="J12" i="76"/>
  <c r="F13" i="76"/>
  <c r="E13" i="76"/>
  <c r="D13" i="76"/>
  <c r="C13" i="76"/>
  <c r="C14" i="76"/>
  <c r="F14" i="76"/>
  <c r="E14" i="76"/>
  <c r="D14" i="76"/>
  <c r="I11" i="76"/>
  <c r="J11" i="76"/>
  <c r="I10" i="75"/>
  <c r="J10" i="75"/>
  <c r="I16" i="75"/>
  <c r="J16" i="75"/>
  <c r="H18" i="75"/>
  <c r="G18" i="75"/>
  <c r="F18" i="75"/>
  <c r="E18" i="75"/>
  <c r="D18" i="75"/>
  <c r="C18" i="75"/>
  <c r="I15" i="75"/>
  <c r="J15" i="75"/>
  <c r="I14" i="75"/>
  <c r="J14" i="75"/>
  <c r="I13" i="75"/>
  <c r="J13" i="75"/>
  <c r="I12" i="75"/>
  <c r="J12" i="75"/>
  <c r="I11" i="75"/>
  <c r="I10" i="74"/>
  <c r="J10" i="74"/>
  <c r="I43" i="74"/>
  <c r="J43" i="74"/>
  <c r="H45" i="74"/>
  <c r="G45" i="74"/>
  <c r="F45" i="74"/>
  <c r="E45" i="74"/>
  <c r="D45" i="74"/>
  <c r="C45" i="74"/>
  <c r="I42" i="74"/>
  <c r="J42" i="74"/>
  <c r="I41" i="74"/>
  <c r="J41" i="74"/>
  <c r="I40" i="74"/>
  <c r="J40" i="74"/>
  <c r="I39" i="74"/>
  <c r="J39" i="74"/>
  <c r="I38" i="74"/>
  <c r="J38" i="74"/>
  <c r="I37" i="74"/>
  <c r="J37" i="74"/>
  <c r="I36" i="74"/>
  <c r="J36" i="74"/>
  <c r="I35" i="74"/>
  <c r="J35" i="74"/>
  <c r="I34" i="74"/>
  <c r="J34" i="74"/>
  <c r="I33" i="74"/>
  <c r="J33" i="74"/>
  <c r="I32" i="74"/>
  <c r="J32" i="74"/>
  <c r="I31" i="74"/>
  <c r="J31" i="74"/>
  <c r="I30" i="74"/>
  <c r="J30" i="74"/>
  <c r="I29" i="74"/>
  <c r="J29" i="74"/>
  <c r="I28" i="74"/>
  <c r="J28" i="74"/>
  <c r="I27" i="74"/>
  <c r="J27" i="74"/>
  <c r="I26" i="74"/>
  <c r="J26" i="74"/>
  <c r="I25" i="74"/>
  <c r="J25" i="74"/>
  <c r="I24" i="74"/>
  <c r="J24" i="74"/>
  <c r="I23" i="74"/>
  <c r="J23" i="74"/>
  <c r="I22" i="74"/>
  <c r="J22" i="74"/>
  <c r="I21" i="74"/>
  <c r="J21" i="74"/>
  <c r="I20" i="74"/>
  <c r="J20" i="74"/>
  <c r="I19" i="74"/>
  <c r="J19" i="74"/>
  <c r="I18" i="74"/>
  <c r="J18" i="74"/>
  <c r="I17" i="74"/>
  <c r="J17" i="74"/>
  <c r="I16" i="74"/>
  <c r="J16" i="74"/>
  <c r="I15" i="74"/>
  <c r="J15" i="74"/>
  <c r="I14" i="74"/>
  <c r="J14" i="74"/>
  <c r="I13" i="74"/>
  <c r="J13" i="74"/>
  <c r="I12" i="74"/>
  <c r="I11" i="74"/>
  <c r="J11" i="74"/>
  <c r="I10" i="73"/>
  <c r="I14" i="73"/>
  <c r="J14" i="73"/>
  <c r="H16" i="73"/>
  <c r="G16" i="73"/>
  <c r="F16" i="73"/>
  <c r="E16" i="73"/>
  <c r="D16" i="73"/>
  <c r="C16" i="73"/>
  <c r="I13" i="73"/>
  <c r="J13" i="73"/>
  <c r="I12" i="73"/>
  <c r="J12" i="73"/>
  <c r="I11" i="73"/>
  <c r="J11" i="73"/>
  <c r="I11" i="72"/>
  <c r="J7" i="72"/>
  <c r="I10" i="71"/>
  <c r="J10" i="71"/>
  <c r="I11" i="71"/>
  <c r="J11" i="71"/>
  <c r="I12" i="71"/>
  <c r="J12" i="71"/>
  <c r="H14" i="71"/>
  <c r="G14" i="71"/>
  <c r="F14" i="71"/>
  <c r="E14" i="71"/>
  <c r="D14" i="71"/>
  <c r="C14" i="71"/>
  <c r="I10" i="70"/>
  <c r="J10" i="70"/>
  <c r="I22" i="70"/>
  <c r="J22" i="70"/>
  <c r="H24" i="70"/>
  <c r="G24" i="70"/>
  <c r="F24" i="70"/>
  <c r="E24" i="70"/>
  <c r="D24" i="70"/>
  <c r="C24" i="70"/>
  <c r="I21" i="70"/>
  <c r="J21" i="70"/>
  <c r="I20" i="70"/>
  <c r="J20" i="70"/>
  <c r="I19" i="70"/>
  <c r="J19" i="70"/>
  <c r="I18" i="70"/>
  <c r="J18" i="70"/>
  <c r="I17" i="70"/>
  <c r="J17" i="70"/>
  <c r="I16" i="70"/>
  <c r="J16" i="70"/>
  <c r="I15" i="70"/>
  <c r="J15" i="70"/>
  <c r="I14" i="70"/>
  <c r="J14" i="70"/>
  <c r="I13" i="70"/>
  <c r="J13" i="70"/>
  <c r="I12" i="70"/>
  <c r="J12" i="70"/>
  <c r="I11" i="70"/>
  <c r="I24" i="70"/>
  <c r="J7" i="70"/>
  <c r="B46" i="3"/>
  <c r="I23" i="69"/>
  <c r="J23" i="69"/>
  <c r="H25" i="69"/>
  <c r="G25" i="69"/>
  <c r="F25" i="69"/>
  <c r="E25" i="69"/>
  <c r="D25" i="69"/>
  <c r="C25" i="69"/>
  <c r="I22" i="69"/>
  <c r="J22" i="69"/>
  <c r="I21" i="69"/>
  <c r="J21" i="69"/>
  <c r="I20" i="69"/>
  <c r="J20" i="69"/>
  <c r="I19" i="69"/>
  <c r="J19" i="69"/>
  <c r="I18" i="69"/>
  <c r="J18" i="69"/>
  <c r="I17" i="69"/>
  <c r="J17" i="69"/>
  <c r="I16" i="69"/>
  <c r="J16" i="69"/>
  <c r="I15" i="69"/>
  <c r="J15" i="69"/>
  <c r="I14" i="69"/>
  <c r="J14" i="69"/>
  <c r="I13" i="69"/>
  <c r="J13" i="69"/>
  <c r="I12" i="69"/>
  <c r="J12" i="69"/>
  <c r="I11" i="69"/>
  <c r="I10" i="69"/>
  <c r="J10" i="69"/>
  <c r="I10" i="68"/>
  <c r="I24" i="68"/>
  <c r="J24" i="68"/>
  <c r="H26" i="68"/>
  <c r="G26" i="68"/>
  <c r="F26" i="68"/>
  <c r="E26" i="68"/>
  <c r="D26" i="68"/>
  <c r="C26" i="68"/>
  <c r="I23" i="68"/>
  <c r="J23" i="68"/>
  <c r="I22" i="68"/>
  <c r="J22" i="68"/>
  <c r="I21" i="68"/>
  <c r="J21" i="68"/>
  <c r="I20" i="68"/>
  <c r="J20" i="68"/>
  <c r="I19" i="68"/>
  <c r="J19" i="68"/>
  <c r="I18" i="68"/>
  <c r="J18" i="68"/>
  <c r="I17" i="68"/>
  <c r="J17" i="68"/>
  <c r="I16" i="68"/>
  <c r="J16" i="68"/>
  <c r="I15" i="68"/>
  <c r="J15" i="68"/>
  <c r="I14" i="68"/>
  <c r="J14" i="68"/>
  <c r="I13" i="68"/>
  <c r="J13" i="68"/>
  <c r="I12" i="68"/>
  <c r="J12" i="68"/>
  <c r="I11" i="68"/>
  <c r="J11" i="68"/>
  <c r="I11" i="66"/>
  <c r="J11" i="66"/>
  <c r="I25" i="66"/>
  <c r="J25" i="66"/>
  <c r="I10" i="67"/>
  <c r="I11" i="67"/>
  <c r="J11" i="67"/>
  <c r="I12" i="67"/>
  <c r="J12" i="67"/>
  <c r="I10" i="48"/>
  <c r="I24" i="48"/>
  <c r="J7" i="48"/>
  <c r="B34" i="3"/>
  <c r="I23" i="48"/>
  <c r="J23" i="48"/>
  <c r="H14" i="67"/>
  <c r="G14" i="67"/>
  <c r="F14" i="67"/>
  <c r="E14" i="67"/>
  <c r="D14" i="67"/>
  <c r="C14" i="67"/>
  <c r="F27" i="66"/>
  <c r="E27" i="66"/>
  <c r="D27" i="66"/>
  <c r="C27" i="66"/>
  <c r="I24" i="66"/>
  <c r="J24" i="66"/>
  <c r="I23" i="66"/>
  <c r="J23" i="66"/>
  <c r="I22" i="66"/>
  <c r="J22" i="66"/>
  <c r="I21" i="66"/>
  <c r="J21" i="66"/>
  <c r="I20" i="66"/>
  <c r="J20" i="66"/>
  <c r="I19" i="66"/>
  <c r="J19" i="66"/>
  <c r="I18" i="66"/>
  <c r="J18" i="66"/>
  <c r="I17" i="66"/>
  <c r="J17" i="66"/>
  <c r="I16" i="66"/>
  <c r="J16" i="66"/>
  <c r="I15" i="66"/>
  <c r="J15" i="66"/>
  <c r="I14" i="66"/>
  <c r="J14" i="66"/>
  <c r="I13" i="66"/>
  <c r="J13" i="66"/>
  <c r="I12" i="66"/>
  <c r="J12" i="66"/>
  <c r="I10" i="66"/>
  <c r="J10" i="66"/>
  <c r="J27" i="66" s="1"/>
  <c r="F43" i="3" s="1"/>
  <c r="I10" i="43"/>
  <c r="I14" i="43"/>
  <c r="I10" i="41"/>
  <c r="I23" i="41"/>
  <c r="I10" i="39"/>
  <c r="I16" i="39"/>
  <c r="I14" i="39"/>
  <c r="I10" i="37"/>
  <c r="I19" i="37"/>
  <c r="I10" i="35"/>
  <c r="I19" i="35"/>
  <c r="I11" i="33"/>
  <c r="I12" i="33"/>
  <c r="I13" i="33"/>
  <c r="J13" i="33"/>
  <c r="E19" i="3"/>
  <c r="I23" i="15"/>
  <c r="J7" i="15"/>
  <c r="E12" i="3" s="1"/>
  <c r="I10" i="65"/>
  <c r="I30" i="65"/>
  <c r="J30" i="65"/>
  <c r="G32" i="65"/>
  <c r="F32" i="65"/>
  <c r="E32" i="65"/>
  <c r="D32" i="65"/>
  <c r="C32" i="65"/>
  <c r="I29" i="65"/>
  <c r="J29" i="65"/>
  <c r="I28" i="65"/>
  <c r="J28" i="65"/>
  <c r="I27" i="65"/>
  <c r="J27" i="65"/>
  <c r="I26" i="65"/>
  <c r="J26" i="65"/>
  <c r="I25" i="65"/>
  <c r="J25" i="65"/>
  <c r="I24" i="65"/>
  <c r="J24" i="65"/>
  <c r="I23" i="65"/>
  <c r="J23" i="65"/>
  <c r="I22" i="65"/>
  <c r="J22" i="65"/>
  <c r="I21" i="65"/>
  <c r="J21" i="65"/>
  <c r="I20" i="65"/>
  <c r="J20" i="65"/>
  <c r="I19" i="65"/>
  <c r="J19" i="65"/>
  <c r="I18" i="65"/>
  <c r="J18" i="65"/>
  <c r="I17" i="65"/>
  <c r="J17" i="65"/>
  <c r="I16" i="65"/>
  <c r="J16" i="65"/>
  <c r="I15" i="65"/>
  <c r="J15" i="65"/>
  <c r="I14" i="65"/>
  <c r="J14" i="65"/>
  <c r="I13" i="65"/>
  <c r="J13" i="65"/>
  <c r="I12" i="65"/>
  <c r="J12" i="65"/>
  <c r="I11" i="65"/>
  <c r="J11" i="65"/>
  <c r="I10" i="64"/>
  <c r="J10" i="64"/>
  <c r="I11" i="64"/>
  <c r="J11" i="64"/>
  <c r="I13" i="64"/>
  <c r="J13" i="64"/>
  <c r="I14" i="64"/>
  <c r="J14" i="64"/>
  <c r="G16" i="64"/>
  <c r="F16" i="64"/>
  <c r="E16" i="64"/>
  <c r="D16" i="64"/>
  <c r="C16" i="64"/>
  <c r="I12" i="64"/>
  <c r="I16" i="64"/>
  <c r="J7" i="64"/>
  <c r="E40" i="3"/>
  <c r="J12" i="64"/>
  <c r="I10" i="44"/>
  <c r="I13" i="44"/>
  <c r="I10" i="42"/>
  <c r="J10" i="42"/>
  <c r="I11" i="42"/>
  <c r="J11" i="42"/>
  <c r="I12" i="42"/>
  <c r="I10" i="40"/>
  <c r="I11" i="40"/>
  <c r="I12" i="40"/>
  <c r="I10" i="38"/>
  <c r="I14" i="38"/>
  <c r="I11" i="36"/>
  <c r="I10" i="32"/>
  <c r="I20" i="32"/>
  <c r="I10" i="30"/>
  <c r="I11" i="30"/>
  <c r="J7" i="30"/>
  <c r="B26" i="3"/>
  <c r="B25" i="3"/>
  <c r="I10" i="22"/>
  <c r="I11" i="22"/>
  <c r="J7" i="22"/>
  <c r="B21" i="3"/>
  <c r="B20" i="3"/>
  <c r="I10" i="63"/>
  <c r="J10" i="63"/>
  <c r="I40" i="63"/>
  <c r="J40" i="63"/>
  <c r="G42" i="63"/>
  <c r="F42" i="63"/>
  <c r="E42" i="63"/>
  <c r="D42" i="63"/>
  <c r="C42" i="63"/>
  <c r="A41" i="63"/>
  <c r="I39" i="63"/>
  <c r="J39" i="63"/>
  <c r="I38" i="63"/>
  <c r="J38" i="63"/>
  <c r="I37" i="63"/>
  <c r="J37" i="63"/>
  <c r="I36" i="63"/>
  <c r="J36" i="63"/>
  <c r="I35" i="63"/>
  <c r="J35" i="63"/>
  <c r="I34" i="63"/>
  <c r="J34" i="63"/>
  <c r="I33" i="63"/>
  <c r="J33" i="63"/>
  <c r="I32" i="63"/>
  <c r="J32" i="63"/>
  <c r="I31" i="63"/>
  <c r="J31" i="63"/>
  <c r="I30" i="63"/>
  <c r="J30" i="63"/>
  <c r="I29" i="63"/>
  <c r="J29" i="63"/>
  <c r="I28" i="63"/>
  <c r="J28" i="63"/>
  <c r="I27" i="63"/>
  <c r="J27" i="63"/>
  <c r="I26" i="63"/>
  <c r="J26" i="63"/>
  <c r="I25" i="63"/>
  <c r="J25" i="63"/>
  <c r="I24" i="63"/>
  <c r="J24" i="63"/>
  <c r="I23" i="63"/>
  <c r="J23" i="63"/>
  <c r="I22" i="63"/>
  <c r="J22" i="63"/>
  <c r="I21" i="63"/>
  <c r="J21" i="63"/>
  <c r="I20" i="63"/>
  <c r="J20" i="63"/>
  <c r="I19" i="63"/>
  <c r="J19" i="63"/>
  <c r="I18" i="63"/>
  <c r="J18" i="63"/>
  <c r="I17" i="63"/>
  <c r="J17" i="63"/>
  <c r="I16" i="63"/>
  <c r="J16" i="63"/>
  <c r="I15" i="63"/>
  <c r="J15" i="63"/>
  <c r="I14" i="63"/>
  <c r="J14" i="63"/>
  <c r="I13" i="63"/>
  <c r="J13" i="63"/>
  <c r="I12" i="63"/>
  <c r="J12" i="63"/>
  <c r="I11" i="63"/>
  <c r="J11" i="63"/>
  <c r="I10" i="62"/>
  <c r="J10" i="62"/>
  <c r="I25" i="62"/>
  <c r="J25" i="62"/>
  <c r="G27" i="62"/>
  <c r="F27" i="62"/>
  <c r="E27" i="62"/>
  <c r="D27" i="62"/>
  <c r="C27" i="62"/>
  <c r="I24" i="62"/>
  <c r="J24" i="62"/>
  <c r="I23" i="62"/>
  <c r="J23" i="62"/>
  <c r="I22" i="62"/>
  <c r="J22" i="62"/>
  <c r="I21" i="62"/>
  <c r="J21" i="62"/>
  <c r="I20" i="62"/>
  <c r="J20" i="62"/>
  <c r="I19" i="62"/>
  <c r="J19" i="62"/>
  <c r="I18" i="62"/>
  <c r="J18" i="62"/>
  <c r="I17" i="62"/>
  <c r="J17" i="62"/>
  <c r="I16" i="62"/>
  <c r="J16" i="62"/>
  <c r="I15" i="62"/>
  <c r="J15" i="62"/>
  <c r="I14" i="62"/>
  <c r="J14" i="62"/>
  <c r="I13" i="62"/>
  <c r="J13" i="62"/>
  <c r="I12" i="62"/>
  <c r="J12" i="62"/>
  <c r="I11" i="62"/>
  <c r="I10" i="61"/>
  <c r="J10" i="61"/>
  <c r="I39" i="61"/>
  <c r="J39" i="61"/>
  <c r="G41" i="61"/>
  <c r="F41" i="61"/>
  <c r="E41" i="61"/>
  <c r="D41" i="61"/>
  <c r="C41" i="61"/>
  <c r="I38" i="61"/>
  <c r="J38" i="61"/>
  <c r="I37" i="61"/>
  <c r="J37" i="61"/>
  <c r="I36" i="61"/>
  <c r="J36" i="61"/>
  <c r="I35" i="61"/>
  <c r="J35" i="61"/>
  <c r="I34" i="61"/>
  <c r="J34" i="61"/>
  <c r="I33" i="61"/>
  <c r="J33" i="61"/>
  <c r="I32" i="61"/>
  <c r="J32" i="61"/>
  <c r="I31" i="61"/>
  <c r="J31" i="61"/>
  <c r="I30" i="61"/>
  <c r="J30" i="61"/>
  <c r="I29" i="61"/>
  <c r="J29" i="61"/>
  <c r="I28" i="61"/>
  <c r="J28" i="61"/>
  <c r="I27" i="61"/>
  <c r="J27" i="61"/>
  <c r="I26" i="61"/>
  <c r="J26" i="61"/>
  <c r="I25" i="61"/>
  <c r="J25" i="61"/>
  <c r="I24" i="61"/>
  <c r="J24" i="61"/>
  <c r="I23" i="61"/>
  <c r="J23" i="61"/>
  <c r="I22" i="61"/>
  <c r="J22" i="61"/>
  <c r="I21" i="61"/>
  <c r="J21" i="61"/>
  <c r="I20" i="61"/>
  <c r="J20" i="61"/>
  <c r="I19" i="61"/>
  <c r="J19" i="61"/>
  <c r="I18" i="61"/>
  <c r="J18" i="61"/>
  <c r="I17" i="61"/>
  <c r="J17" i="61"/>
  <c r="I16" i="61"/>
  <c r="J16" i="61"/>
  <c r="I15" i="61"/>
  <c r="J15" i="61"/>
  <c r="I14" i="61"/>
  <c r="J14" i="61"/>
  <c r="I13" i="61"/>
  <c r="J13" i="61"/>
  <c r="I12" i="61"/>
  <c r="I11" i="61"/>
  <c r="J11" i="61"/>
  <c r="I10" i="60"/>
  <c r="J10" i="60"/>
  <c r="I14" i="60"/>
  <c r="J14" i="60"/>
  <c r="G16" i="60"/>
  <c r="F16" i="60"/>
  <c r="E16" i="60"/>
  <c r="D16" i="60"/>
  <c r="C16" i="60"/>
  <c r="I13" i="60"/>
  <c r="J13" i="60"/>
  <c r="I12" i="60"/>
  <c r="J12" i="60"/>
  <c r="I11" i="60"/>
  <c r="J11" i="60"/>
  <c r="I10" i="59"/>
  <c r="I18" i="59"/>
  <c r="J18" i="59" s="1"/>
  <c r="F20" i="59"/>
  <c r="E20" i="59"/>
  <c r="D20" i="59"/>
  <c r="C20" i="59"/>
  <c r="I17" i="59"/>
  <c r="J17" i="59" s="1"/>
  <c r="I16" i="59"/>
  <c r="J16" i="59" s="1"/>
  <c r="I15" i="59"/>
  <c r="J15" i="59" s="1"/>
  <c r="I13" i="59"/>
  <c r="J13" i="59" s="1"/>
  <c r="I12" i="59"/>
  <c r="J12" i="59" s="1"/>
  <c r="I11" i="59"/>
  <c r="J11" i="59" s="1"/>
  <c r="I10" i="58"/>
  <c r="J10" i="58"/>
  <c r="J14" i="58"/>
  <c r="F37" i="3"/>
  <c r="I11" i="58"/>
  <c r="I12" i="58"/>
  <c r="J11" i="58"/>
  <c r="J12" i="58"/>
  <c r="E14" i="58"/>
  <c r="D14" i="58"/>
  <c r="C14" i="58"/>
  <c r="I10" i="57"/>
  <c r="J10" i="57"/>
  <c r="I18" i="57"/>
  <c r="J18" i="57"/>
  <c r="H20" i="57"/>
  <c r="G20" i="57"/>
  <c r="F20" i="57"/>
  <c r="E20" i="57"/>
  <c r="D20" i="57"/>
  <c r="C20" i="57"/>
  <c r="I17" i="57"/>
  <c r="J17" i="57"/>
  <c r="I16" i="57"/>
  <c r="J16" i="57"/>
  <c r="I15" i="57"/>
  <c r="J15" i="57"/>
  <c r="I14" i="57"/>
  <c r="J14" i="57"/>
  <c r="I13" i="57"/>
  <c r="J13" i="57"/>
  <c r="I12" i="57"/>
  <c r="J12" i="57"/>
  <c r="I11" i="57"/>
  <c r="J11" i="57"/>
  <c r="I10" i="56"/>
  <c r="J10" i="56"/>
  <c r="I133" i="56"/>
  <c r="J133" i="56"/>
  <c r="H135" i="56"/>
  <c r="G135" i="56"/>
  <c r="F135" i="56"/>
  <c r="E135" i="56"/>
  <c r="D135" i="56"/>
  <c r="C135" i="56"/>
  <c r="J132" i="56"/>
  <c r="J128" i="56"/>
  <c r="J124" i="56"/>
  <c r="J120" i="56"/>
  <c r="J116" i="56"/>
  <c r="J112" i="56"/>
  <c r="J108" i="56"/>
  <c r="J104" i="56"/>
  <c r="J100" i="56"/>
  <c r="J96" i="56"/>
  <c r="J92" i="56"/>
  <c r="J88" i="56"/>
  <c r="J84" i="56"/>
  <c r="J80" i="56"/>
  <c r="J76" i="56"/>
  <c r="J72" i="56"/>
  <c r="J68" i="56"/>
  <c r="J64" i="56"/>
  <c r="J60" i="56"/>
  <c r="J56" i="56"/>
  <c r="J52" i="56"/>
  <c r="J48" i="56"/>
  <c r="J44" i="56"/>
  <c r="J40" i="56"/>
  <c r="J36" i="56"/>
  <c r="J32" i="56"/>
  <c r="J24" i="56"/>
  <c r="J20" i="56"/>
  <c r="J16" i="56"/>
  <c r="J12" i="56"/>
  <c r="I11" i="56"/>
  <c r="J11" i="56"/>
  <c r="I12" i="56"/>
  <c r="I13" i="56"/>
  <c r="J13" i="56"/>
  <c r="I14" i="56"/>
  <c r="J14" i="56"/>
  <c r="I15" i="56"/>
  <c r="J15" i="56"/>
  <c r="I16" i="56"/>
  <c r="I17" i="56"/>
  <c r="J17" i="56"/>
  <c r="I18" i="56"/>
  <c r="J18" i="56"/>
  <c r="I19" i="56"/>
  <c r="J19" i="56"/>
  <c r="I20" i="56"/>
  <c r="I21" i="56"/>
  <c r="J21" i="56"/>
  <c r="I22" i="56"/>
  <c r="J22" i="56"/>
  <c r="I23" i="56"/>
  <c r="J23" i="56"/>
  <c r="I24" i="56"/>
  <c r="I25" i="56"/>
  <c r="J25" i="56" s="1"/>
  <c r="I26" i="56"/>
  <c r="J26" i="56"/>
  <c r="I27" i="56"/>
  <c r="J27" i="56"/>
  <c r="I28" i="56"/>
  <c r="J28" i="56" s="1"/>
  <c r="I29" i="56"/>
  <c r="J29" i="56"/>
  <c r="I30" i="56"/>
  <c r="J30" i="56"/>
  <c r="I31" i="56"/>
  <c r="J31" i="56"/>
  <c r="I32" i="56"/>
  <c r="I33" i="56"/>
  <c r="J33" i="56"/>
  <c r="I34" i="56"/>
  <c r="J34" i="56"/>
  <c r="I35" i="56"/>
  <c r="J35" i="56"/>
  <c r="I36" i="56"/>
  <c r="I37" i="56"/>
  <c r="J37" i="56"/>
  <c r="I38" i="56"/>
  <c r="J38" i="56"/>
  <c r="I39" i="56"/>
  <c r="J39" i="56"/>
  <c r="I40" i="56"/>
  <c r="I41" i="56"/>
  <c r="J41" i="56"/>
  <c r="I42" i="56"/>
  <c r="J42" i="56"/>
  <c r="I43" i="56"/>
  <c r="J43" i="56"/>
  <c r="I44" i="56"/>
  <c r="I45" i="56"/>
  <c r="J45" i="56"/>
  <c r="I46" i="56"/>
  <c r="J46" i="56"/>
  <c r="I47" i="56"/>
  <c r="J47" i="56"/>
  <c r="I48" i="56"/>
  <c r="I49" i="56"/>
  <c r="J49" i="56"/>
  <c r="I50" i="56"/>
  <c r="J50" i="56"/>
  <c r="I51" i="56"/>
  <c r="J51" i="56"/>
  <c r="I52" i="56"/>
  <c r="I53" i="56"/>
  <c r="J53" i="56"/>
  <c r="I54" i="56"/>
  <c r="J54" i="56"/>
  <c r="I55" i="56"/>
  <c r="J55" i="56"/>
  <c r="I56" i="56"/>
  <c r="I57" i="56"/>
  <c r="J57" i="56"/>
  <c r="I58" i="56"/>
  <c r="J58" i="56"/>
  <c r="I59" i="56"/>
  <c r="J59" i="56"/>
  <c r="I60" i="56"/>
  <c r="I61" i="56"/>
  <c r="J61" i="56"/>
  <c r="I62" i="56"/>
  <c r="J62" i="56"/>
  <c r="I63" i="56"/>
  <c r="J63" i="56"/>
  <c r="I64" i="56"/>
  <c r="I65" i="56"/>
  <c r="J65" i="56"/>
  <c r="I66" i="56"/>
  <c r="J66" i="56"/>
  <c r="I67" i="56"/>
  <c r="J67" i="56"/>
  <c r="I68" i="56"/>
  <c r="I69" i="56"/>
  <c r="J69" i="56"/>
  <c r="I70" i="56"/>
  <c r="J70" i="56"/>
  <c r="I71" i="56"/>
  <c r="J71" i="56"/>
  <c r="I72" i="56"/>
  <c r="I73" i="56"/>
  <c r="J73" i="56"/>
  <c r="I74" i="56"/>
  <c r="J74" i="56"/>
  <c r="I75" i="56"/>
  <c r="J75" i="56"/>
  <c r="I76" i="56"/>
  <c r="I77" i="56"/>
  <c r="J77" i="56"/>
  <c r="I78" i="56"/>
  <c r="J78" i="56"/>
  <c r="I79" i="56"/>
  <c r="J79" i="56"/>
  <c r="I80" i="56"/>
  <c r="I81" i="56"/>
  <c r="J81" i="56"/>
  <c r="I82" i="56"/>
  <c r="J82" i="56"/>
  <c r="I83" i="56"/>
  <c r="J83" i="56"/>
  <c r="I84" i="56"/>
  <c r="I85" i="56"/>
  <c r="J85" i="56"/>
  <c r="I86" i="56"/>
  <c r="J86" i="56"/>
  <c r="I87" i="56"/>
  <c r="J87" i="56"/>
  <c r="I88" i="56"/>
  <c r="I89" i="56"/>
  <c r="J89" i="56"/>
  <c r="I90" i="56"/>
  <c r="J90" i="56"/>
  <c r="I91" i="56"/>
  <c r="J91" i="56"/>
  <c r="I92" i="56"/>
  <c r="I93" i="56"/>
  <c r="J93" i="56"/>
  <c r="I94" i="56"/>
  <c r="J94" i="56"/>
  <c r="I95" i="56"/>
  <c r="J95" i="56"/>
  <c r="I96" i="56"/>
  <c r="I97" i="56"/>
  <c r="J97" i="56"/>
  <c r="I98" i="56"/>
  <c r="J98" i="56"/>
  <c r="I99" i="56"/>
  <c r="J99" i="56"/>
  <c r="I100" i="56"/>
  <c r="I101" i="56"/>
  <c r="J101" i="56"/>
  <c r="I102" i="56"/>
  <c r="J102" i="56"/>
  <c r="I103" i="56"/>
  <c r="J103" i="56"/>
  <c r="I104" i="56"/>
  <c r="I105" i="56"/>
  <c r="J105" i="56"/>
  <c r="I106" i="56"/>
  <c r="J106" i="56"/>
  <c r="I107" i="56"/>
  <c r="J107" i="56"/>
  <c r="I108" i="56"/>
  <c r="I109" i="56"/>
  <c r="J109" i="56"/>
  <c r="I110" i="56"/>
  <c r="J110" i="56"/>
  <c r="I111" i="56"/>
  <c r="J111" i="56"/>
  <c r="I112" i="56"/>
  <c r="I113" i="56"/>
  <c r="J113" i="56"/>
  <c r="I114" i="56"/>
  <c r="J114" i="56"/>
  <c r="I115" i="56"/>
  <c r="J115" i="56"/>
  <c r="I116" i="56"/>
  <c r="I117" i="56"/>
  <c r="J117" i="56"/>
  <c r="I118" i="56"/>
  <c r="J118" i="56"/>
  <c r="I119" i="56"/>
  <c r="J119" i="56"/>
  <c r="I120" i="56"/>
  <c r="I121" i="56"/>
  <c r="J121" i="56"/>
  <c r="I122" i="56"/>
  <c r="J122" i="56"/>
  <c r="I123" i="56"/>
  <c r="J123" i="56"/>
  <c r="I124" i="56"/>
  <c r="I125" i="56"/>
  <c r="J125" i="56"/>
  <c r="I126" i="56"/>
  <c r="J126" i="56"/>
  <c r="I127" i="56"/>
  <c r="J127" i="56"/>
  <c r="I128" i="56"/>
  <c r="I129" i="56"/>
  <c r="J129" i="56"/>
  <c r="I130" i="56"/>
  <c r="J130" i="56"/>
  <c r="I131" i="56"/>
  <c r="J131" i="56"/>
  <c r="I132" i="56"/>
  <c r="I10" i="55"/>
  <c r="E41" i="3" s="1"/>
  <c r="J10" i="55"/>
  <c r="F41" i="3" s="1"/>
  <c r="I137" i="55"/>
  <c r="J137" i="55"/>
  <c r="I11" i="55"/>
  <c r="J11" i="55"/>
  <c r="I12" i="55"/>
  <c r="J12" i="55"/>
  <c r="I13" i="55"/>
  <c r="I14" i="55"/>
  <c r="J14" i="55"/>
  <c r="I15" i="55"/>
  <c r="J15" i="55"/>
  <c r="I16" i="55"/>
  <c r="I17" i="55"/>
  <c r="J17" i="55"/>
  <c r="I18" i="55"/>
  <c r="I19" i="55"/>
  <c r="J19" i="55"/>
  <c r="I20" i="55"/>
  <c r="I21" i="55"/>
  <c r="I22" i="55"/>
  <c r="I23" i="55"/>
  <c r="J23" i="55"/>
  <c r="I24" i="55"/>
  <c r="J24" i="55" s="1"/>
  <c r="I25" i="55"/>
  <c r="I26" i="55"/>
  <c r="I27" i="55"/>
  <c r="J27" i="55"/>
  <c r="I28" i="55"/>
  <c r="I29" i="55"/>
  <c r="J29" i="55"/>
  <c r="I30" i="55"/>
  <c r="I31" i="55"/>
  <c r="J31" i="55"/>
  <c r="I32" i="55"/>
  <c r="J32" i="55"/>
  <c r="I33" i="55"/>
  <c r="I34" i="55"/>
  <c r="J34" i="55"/>
  <c r="I35" i="55"/>
  <c r="J35" i="55"/>
  <c r="I36" i="55"/>
  <c r="I37" i="55"/>
  <c r="J37" i="55"/>
  <c r="I38" i="55"/>
  <c r="I39" i="55"/>
  <c r="J39" i="55"/>
  <c r="I40" i="55"/>
  <c r="J40" i="55"/>
  <c r="I41" i="55"/>
  <c r="I42" i="55"/>
  <c r="J42" i="55"/>
  <c r="I43" i="55"/>
  <c r="J43" i="55"/>
  <c r="I44" i="55"/>
  <c r="I45" i="55"/>
  <c r="J45" i="55"/>
  <c r="I46" i="55"/>
  <c r="I47" i="55"/>
  <c r="J47" i="55"/>
  <c r="I48" i="55"/>
  <c r="J48" i="55"/>
  <c r="I49" i="55"/>
  <c r="I50" i="55"/>
  <c r="J50" i="55"/>
  <c r="I51" i="55"/>
  <c r="J51" i="55"/>
  <c r="I52" i="55"/>
  <c r="I53" i="55"/>
  <c r="J53" i="55"/>
  <c r="I54" i="55"/>
  <c r="I55" i="55"/>
  <c r="J55" i="55"/>
  <c r="I56" i="55"/>
  <c r="J56" i="55"/>
  <c r="I57" i="55"/>
  <c r="I58" i="55"/>
  <c r="J58" i="55"/>
  <c r="I59" i="55"/>
  <c r="J59" i="55"/>
  <c r="I60" i="55"/>
  <c r="I61" i="55"/>
  <c r="J61" i="55"/>
  <c r="I62" i="55"/>
  <c r="I63" i="55"/>
  <c r="J63" i="55"/>
  <c r="I64" i="55"/>
  <c r="J64" i="55"/>
  <c r="I65" i="55"/>
  <c r="I66" i="55"/>
  <c r="J66" i="55"/>
  <c r="I67" i="55"/>
  <c r="J67" i="55"/>
  <c r="I68" i="55"/>
  <c r="I69" i="55"/>
  <c r="J69" i="55"/>
  <c r="I70" i="55"/>
  <c r="I71" i="55"/>
  <c r="J71" i="55"/>
  <c r="I72" i="55"/>
  <c r="J72" i="55"/>
  <c r="I73" i="55"/>
  <c r="I74" i="55"/>
  <c r="J74" i="55"/>
  <c r="I75" i="55"/>
  <c r="J75" i="55"/>
  <c r="I76" i="55"/>
  <c r="I77" i="55"/>
  <c r="J77" i="55"/>
  <c r="I78" i="55"/>
  <c r="I79" i="55"/>
  <c r="J79" i="55"/>
  <c r="I80" i="55"/>
  <c r="J80" i="55"/>
  <c r="I81" i="55"/>
  <c r="I82" i="55"/>
  <c r="J82" i="55"/>
  <c r="I83" i="55"/>
  <c r="J83" i="55"/>
  <c r="I84" i="55"/>
  <c r="I85" i="55"/>
  <c r="J85" i="55"/>
  <c r="I86" i="55"/>
  <c r="I87" i="55"/>
  <c r="J87" i="55"/>
  <c r="I88" i="55"/>
  <c r="J88" i="55"/>
  <c r="I89" i="55"/>
  <c r="I90" i="55"/>
  <c r="J90" i="55"/>
  <c r="I91" i="55"/>
  <c r="J91" i="55"/>
  <c r="I92" i="55"/>
  <c r="I93" i="55"/>
  <c r="J93" i="55"/>
  <c r="I94" i="55"/>
  <c r="I95" i="55"/>
  <c r="J95" i="55"/>
  <c r="I96" i="55"/>
  <c r="J96" i="55"/>
  <c r="I97" i="55"/>
  <c r="I98" i="55"/>
  <c r="J98" i="55"/>
  <c r="I99" i="55"/>
  <c r="J99" i="55"/>
  <c r="I100" i="55"/>
  <c r="I101" i="55"/>
  <c r="J101" i="55"/>
  <c r="I102" i="55"/>
  <c r="I103" i="55"/>
  <c r="J103" i="55"/>
  <c r="I104" i="55"/>
  <c r="J104" i="55"/>
  <c r="I105" i="55"/>
  <c r="I106" i="55"/>
  <c r="J106" i="55"/>
  <c r="I108" i="55"/>
  <c r="J108" i="55"/>
  <c r="I109" i="55"/>
  <c r="I110" i="55"/>
  <c r="J110" i="55"/>
  <c r="I111" i="55"/>
  <c r="I112" i="55"/>
  <c r="J112" i="55"/>
  <c r="I113" i="55"/>
  <c r="J113" i="55"/>
  <c r="I114" i="55"/>
  <c r="I115" i="55"/>
  <c r="J115" i="55"/>
  <c r="I116" i="55"/>
  <c r="J116" i="55"/>
  <c r="I117" i="55"/>
  <c r="I118" i="55"/>
  <c r="J118" i="55"/>
  <c r="I119" i="55"/>
  <c r="I120" i="55"/>
  <c r="J120" i="55"/>
  <c r="I121" i="55"/>
  <c r="J121" i="55"/>
  <c r="I122" i="55"/>
  <c r="I123" i="55"/>
  <c r="J123" i="55"/>
  <c r="I124" i="55"/>
  <c r="J124" i="55"/>
  <c r="I125" i="55"/>
  <c r="I126" i="55"/>
  <c r="J126" i="55"/>
  <c r="I127" i="55"/>
  <c r="I128" i="55"/>
  <c r="J128" i="55"/>
  <c r="I129" i="55"/>
  <c r="J129" i="55"/>
  <c r="I130" i="55"/>
  <c r="I131" i="55"/>
  <c r="J131" i="55"/>
  <c r="I132" i="55"/>
  <c r="J132" i="55"/>
  <c r="I133" i="55"/>
  <c r="I134" i="55"/>
  <c r="J134" i="55"/>
  <c r="I135" i="55"/>
  <c r="I136" i="55"/>
  <c r="J136" i="55"/>
  <c r="H139" i="55"/>
  <c r="G139" i="55"/>
  <c r="F139" i="55"/>
  <c r="E139" i="55"/>
  <c r="D139" i="55"/>
  <c r="C139" i="55"/>
  <c r="J13" i="55"/>
  <c r="J16" i="55"/>
  <c r="J18" i="55"/>
  <c r="J20" i="55"/>
  <c r="J21" i="55"/>
  <c r="J22" i="55"/>
  <c r="J25" i="55"/>
  <c r="J26" i="55"/>
  <c r="J30" i="55"/>
  <c r="J33" i="55"/>
  <c r="J36" i="55"/>
  <c r="J38" i="55"/>
  <c r="J41" i="55"/>
  <c r="J44" i="55"/>
  <c r="J46" i="55"/>
  <c r="J49" i="55"/>
  <c r="J52" i="55"/>
  <c r="J54" i="55"/>
  <c r="J57" i="55"/>
  <c r="J60" i="55"/>
  <c r="J62" i="55"/>
  <c r="J65" i="55"/>
  <c r="J68" i="55"/>
  <c r="J70" i="55"/>
  <c r="J73" i="55"/>
  <c r="J76" i="55"/>
  <c r="J78" i="55"/>
  <c r="J81" i="55"/>
  <c r="J84" i="55"/>
  <c r="J86" i="55"/>
  <c r="J89" i="55"/>
  <c r="J92" i="55"/>
  <c r="J94" i="55"/>
  <c r="J97" i="55"/>
  <c r="J100" i="55"/>
  <c r="J102" i="55"/>
  <c r="J105" i="55"/>
  <c r="J109" i="55"/>
  <c r="J111" i="55"/>
  <c r="J114" i="55"/>
  <c r="J117" i="55"/>
  <c r="J119" i="55"/>
  <c r="J122" i="55"/>
  <c r="J125" i="55"/>
  <c r="J127" i="55"/>
  <c r="J130" i="55"/>
  <c r="J133" i="55"/>
  <c r="J135" i="55"/>
  <c r="I10" i="45"/>
  <c r="J10" i="45"/>
  <c r="I12" i="45"/>
  <c r="J12" i="45"/>
  <c r="I10" i="52"/>
  <c r="J10" i="52"/>
  <c r="I16" i="52"/>
  <c r="J16" i="52"/>
  <c r="I20" i="52"/>
  <c r="J20" i="52"/>
  <c r="I21" i="52"/>
  <c r="J21" i="52"/>
  <c r="I19" i="52"/>
  <c r="J19" i="52"/>
  <c r="I18" i="52"/>
  <c r="J18" i="52"/>
  <c r="I17" i="52"/>
  <c r="J17" i="52" s="1"/>
  <c r="I15" i="52"/>
  <c r="J15" i="52"/>
  <c r="I14" i="52"/>
  <c r="J14" i="52"/>
  <c r="I13" i="52"/>
  <c r="J13" i="52" s="1"/>
  <c r="I12" i="52"/>
  <c r="J12" i="52"/>
  <c r="I10" i="51"/>
  <c r="J10" i="51"/>
  <c r="I20" i="51"/>
  <c r="J20" i="51"/>
  <c r="I19" i="51"/>
  <c r="J19" i="51"/>
  <c r="I18" i="51"/>
  <c r="J18" i="51"/>
  <c r="I17" i="51"/>
  <c r="J17" i="51"/>
  <c r="I16" i="51"/>
  <c r="J16" i="51"/>
  <c r="I15" i="51"/>
  <c r="J15" i="51"/>
  <c r="I14" i="51"/>
  <c r="J14" i="51"/>
  <c r="I13" i="51"/>
  <c r="J13" i="51"/>
  <c r="I12" i="51"/>
  <c r="J12" i="51"/>
  <c r="I11" i="51"/>
  <c r="J11" i="51"/>
  <c r="H10" i="50"/>
  <c r="I10" i="50" s="1"/>
  <c r="H17" i="50"/>
  <c r="I17" i="50" s="1"/>
  <c r="H16" i="50"/>
  <c r="I16" i="50"/>
  <c r="H15" i="50"/>
  <c r="I15" i="50"/>
  <c r="H14" i="50"/>
  <c r="I14" i="50"/>
  <c r="H13" i="50"/>
  <c r="I13" i="50"/>
  <c r="H12" i="50"/>
  <c r="I12" i="50"/>
  <c r="H11" i="50"/>
  <c r="H18" i="50" s="1"/>
  <c r="I7" i="50" s="1"/>
  <c r="E34" i="3" s="1"/>
  <c r="I11" i="50"/>
  <c r="J12" i="49"/>
  <c r="I13" i="49"/>
  <c r="J13" i="49"/>
  <c r="I14" i="49"/>
  <c r="J14" i="49"/>
  <c r="J10" i="30"/>
  <c r="J11" i="30"/>
  <c r="C26" i="3"/>
  <c r="J20" i="32"/>
  <c r="J11" i="36"/>
  <c r="J10" i="38"/>
  <c r="J14" i="38"/>
  <c r="J11" i="40"/>
  <c r="J12" i="40"/>
  <c r="J12" i="42"/>
  <c r="J10" i="44"/>
  <c r="J13" i="44"/>
  <c r="J38" i="47"/>
  <c r="J10" i="47"/>
  <c r="J10" i="33"/>
  <c r="J11" i="33"/>
  <c r="J12" i="33"/>
  <c r="J14" i="33" s="1"/>
  <c r="F24" i="3" s="1"/>
  <c r="J10" i="35"/>
  <c r="J20" i="35"/>
  <c r="F25" i="3"/>
  <c r="J19" i="35"/>
  <c r="J10" i="37"/>
  <c r="J19" i="37"/>
  <c r="J10" i="39"/>
  <c r="J16" i="39"/>
  <c r="J14" i="39"/>
  <c r="D10" i="41"/>
  <c r="G10" i="41"/>
  <c r="J10" i="41" s="1"/>
  <c r="D23" i="41"/>
  <c r="G23" i="41"/>
  <c r="J23" i="41" s="1"/>
  <c r="J10" i="43"/>
  <c r="J14" i="43"/>
  <c r="I22" i="48"/>
  <c r="J22" i="48"/>
  <c r="I21" i="48"/>
  <c r="J21" i="48"/>
  <c r="I20" i="48"/>
  <c r="J20" i="48"/>
  <c r="I19" i="48"/>
  <c r="J19" i="48"/>
  <c r="I18" i="48"/>
  <c r="J18" i="48"/>
  <c r="I17" i="48"/>
  <c r="J17" i="48"/>
  <c r="I16" i="48"/>
  <c r="J16" i="48"/>
  <c r="I15" i="48"/>
  <c r="J15" i="48"/>
  <c r="I14" i="48"/>
  <c r="J14" i="48"/>
  <c r="I13" i="48"/>
  <c r="J13" i="48"/>
  <c r="I12" i="48"/>
  <c r="J12" i="48"/>
  <c r="I11" i="48"/>
  <c r="J11" i="48"/>
  <c r="I37" i="47"/>
  <c r="J37" i="47"/>
  <c r="I36" i="47"/>
  <c r="J36" i="47"/>
  <c r="I35" i="47"/>
  <c r="J35" i="47"/>
  <c r="I34" i="47"/>
  <c r="J34" i="47"/>
  <c r="I33" i="47"/>
  <c r="J33" i="47"/>
  <c r="I32" i="47"/>
  <c r="J32" i="47"/>
  <c r="I31" i="47"/>
  <c r="J31" i="47"/>
  <c r="I30" i="47"/>
  <c r="J30" i="47"/>
  <c r="I29" i="47"/>
  <c r="J29" i="47"/>
  <c r="I28" i="47"/>
  <c r="J28" i="47"/>
  <c r="I27" i="47"/>
  <c r="J27" i="47"/>
  <c r="I26" i="47"/>
  <c r="J26" i="47"/>
  <c r="I25" i="47"/>
  <c r="J25" i="47"/>
  <c r="I24" i="47"/>
  <c r="J24" i="47"/>
  <c r="I23" i="47"/>
  <c r="J23" i="47"/>
  <c r="I22" i="47"/>
  <c r="J22" i="47"/>
  <c r="I21" i="47"/>
  <c r="J21" i="47"/>
  <c r="I20" i="47"/>
  <c r="J20" i="47"/>
  <c r="I19" i="47"/>
  <c r="J19" i="47"/>
  <c r="I18" i="47"/>
  <c r="J18" i="47"/>
  <c r="I17" i="47"/>
  <c r="J17" i="47"/>
  <c r="I16" i="47"/>
  <c r="J16" i="47"/>
  <c r="I15" i="47"/>
  <c r="J15" i="47"/>
  <c r="I14" i="47"/>
  <c r="J14" i="47"/>
  <c r="I13" i="47"/>
  <c r="J13" i="47"/>
  <c r="I12" i="47"/>
  <c r="J12" i="47"/>
  <c r="I11" i="47"/>
  <c r="I39" i="47"/>
  <c r="J7" i="47"/>
  <c r="E33" i="3"/>
  <c r="I15" i="46"/>
  <c r="J15" i="46"/>
  <c r="I16" i="46"/>
  <c r="J16" i="46"/>
  <c r="I14" i="46"/>
  <c r="J14" i="46"/>
  <c r="I13" i="46"/>
  <c r="J13" i="46"/>
  <c r="I12" i="46"/>
  <c r="J12" i="46"/>
  <c r="I11" i="46"/>
  <c r="I18" i="46"/>
  <c r="J7" i="46"/>
  <c r="B33" i="3"/>
  <c r="I11" i="45"/>
  <c r="I13" i="45"/>
  <c r="J7" i="45"/>
  <c r="E32" i="3"/>
  <c r="J11" i="45"/>
  <c r="I12" i="44"/>
  <c r="J12" i="44"/>
  <c r="I11" i="44"/>
  <c r="J11" i="44"/>
  <c r="I13" i="43"/>
  <c r="J13" i="43"/>
  <c r="I12" i="43"/>
  <c r="J12" i="43"/>
  <c r="I11" i="43"/>
  <c r="I15" i="43"/>
  <c r="J7" i="43"/>
  <c r="E30" i="3"/>
  <c r="I22" i="41"/>
  <c r="I21" i="41"/>
  <c r="I20" i="41"/>
  <c r="I19" i="41"/>
  <c r="I18" i="41"/>
  <c r="I17" i="41"/>
  <c r="I16" i="41"/>
  <c r="I15" i="41"/>
  <c r="I14" i="41"/>
  <c r="I13" i="41"/>
  <c r="I12" i="41"/>
  <c r="I11" i="41"/>
  <c r="I24" i="41"/>
  <c r="J7" i="41"/>
  <c r="E28" i="3"/>
  <c r="D22" i="41"/>
  <c r="G22" i="41"/>
  <c r="D21" i="41"/>
  <c r="G21" i="41"/>
  <c r="D20" i="41"/>
  <c r="G20" i="41"/>
  <c r="J20" i="41" s="1"/>
  <c r="D19" i="41"/>
  <c r="G19" i="41"/>
  <c r="J19" i="41" s="1"/>
  <c r="D18" i="41"/>
  <c r="J18" i="41" s="1"/>
  <c r="G18" i="41"/>
  <c r="D17" i="41"/>
  <c r="J17" i="41" s="1"/>
  <c r="G17" i="41"/>
  <c r="D16" i="41"/>
  <c r="J16" i="41" s="1"/>
  <c r="G16" i="41"/>
  <c r="D15" i="41"/>
  <c r="G15" i="41"/>
  <c r="J15" i="41"/>
  <c r="D14" i="41"/>
  <c r="J14" i="41"/>
  <c r="G14" i="41"/>
  <c r="D13" i="41"/>
  <c r="J13" i="41" s="1"/>
  <c r="G13" i="41"/>
  <c r="D12" i="41"/>
  <c r="G12" i="41"/>
  <c r="J12" i="41" s="1"/>
  <c r="D11" i="41"/>
  <c r="G11" i="41"/>
  <c r="J11" i="41" s="1"/>
  <c r="I13" i="39"/>
  <c r="J13" i="39"/>
  <c r="I11" i="39"/>
  <c r="J11" i="39"/>
  <c r="I13" i="38"/>
  <c r="J13" i="38"/>
  <c r="I12" i="38"/>
  <c r="J12" i="38"/>
  <c r="I11" i="38"/>
  <c r="J11" i="38"/>
  <c r="I18" i="37"/>
  <c r="J18" i="37"/>
  <c r="I17" i="37"/>
  <c r="J17" i="37"/>
  <c r="I16" i="37"/>
  <c r="J16" i="37"/>
  <c r="I15" i="37"/>
  <c r="J15" i="37"/>
  <c r="I14" i="37"/>
  <c r="J14" i="37"/>
  <c r="I13" i="37"/>
  <c r="J13" i="37"/>
  <c r="I12" i="37"/>
  <c r="J12" i="37"/>
  <c r="I11" i="37"/>
  <c r="J11" i="37"/>
  <c r="I18" i="36"/>
  <c r="J18" i="36" s="1"/>
  <c r="I17" i="36"/>
  <c r="J17" i="36" s="1"/>
  <c r="I16" i="36"/>
  <c r="J16" i="36" s="1"/>
  <c r="I15" i="36"/>
  <c r="J15" i="36"/>
  <c r="I14" i="36"/>
  <c r="J14" i="36" s="1"/>
  <c r="I13" i="36"/>
  <c r="J13" i="36" s="1"/>
  <c r="I12" i="36"/>
  <c r="J12" i="36" s="1"/>
  <c r="I11" i="35"/>
  <c r="I12" i="35"/>
  <c r="I20" i="35"/>
  <c r="J7" i="35"/>
  <c r="E25" i="3"/>
  <c r="I13" i="35"/>
  <c r="I14" i="35"/>
  <c r="I15" i="35"/>
  <c r="I16" i="35"/>
  <c r="I17" i="35"/>
  <c r="I18" i="35"/>
  <c r="J11" i="35"/>
  <c r="J12" i="35"/>
  <c r="J13" i="35"/>
  <c r="J14" i="35"/>
  <c r="J15" i="35"/>
  <c r="J16" i="35"/>
  <c r="J17" i="35"/>
  <c r="J18" i="35"/>
  <c r="I19" i="32"/>
  <c r="J19" i="32"/>
  <c r="I18" i="32"/>
  <c r="J18" i="32"/>
  <c r="I17" i="32"/>
  <c r="J17" i="32"/>
  <c r="I16" i="32"/>
  <c r="J16" i="32"/>
  <c r="I15" i="32"/>
  <c r="J15" i="32"/>
  <c r="I14" i="32"/>
  <c r="J14" i="32"/>
  <c r="I13" i="32"/>
  <c r="J13" i="32"/>
  <c r="I12" i="32"/>
  <c r="J12" i="32"/>
  <c r="I11" i="32"/>
  <c r="J11" i="32"/>
  <c r="I11" i="31"/>
  <c r="I15" i="31"/>
  <c r="J7" i="31"/>
  <c r="E23" i="3"/>
  <c r="J11" i="31"/>
  <c r="I17" i="19"/>
  <c r="J17" i="19"/>
  <c r="I16" i="19"/>
  <c r="J16" i="19"/>
  <c r="I15" i="19"/>
  <c r="J15" i="19"/>
  <c r="I14" i="19"/>
  <c r="J14" i="19"/>
  <c r="I13" i="19"/>
  <c r="J13" i="19"/>
  <c r="I12" i="19"/>
  <c r="J12" i="19"/>
  <c r="I11" i="19"/>
  <c r="J11" i="19"/>
  <c r="I23" i="17"/>
  <c r="J23" i="17"/>
  <c r="I22" i="17"/>
  <c r="J22" i="17"/>
  <c r="I21" i="17"/>
  <c r="J21" i="17"/>
  <c r="I20" i="17"/>
  <c r="J20" i="17"/>
  <c r="I19" i="17"/>
  <c r="J19" i="17"/>
  <c r="I18" i="17"/>
  <c r="J18" i="17"/>
  <c r="I17" i="17"/>
  <c r="J17" i="17"/>
  <c r="I16" i="17"/>
  <c r="J16" i="17"/>
  <c r="I15" i="17"/>
  <c r="J15" i="17"/>
  <c r="I14" i="17"/>
  <c r="J14" i="17"/>
  <c r="I13" i="17"/>
  <c r="J13" i="17"/>
  <c r="I12" i="17"/>
  <c r="J12" i="17"/>
  <c r="I11" i="17"/>
  <c r="J11" i="17"/>
  <c r="A6" i="2"/>
  <c r="J28" i="55"/>
  <c r="J10" i="59"/>
  <c r="J20" i="59" s="1"/>
  <c r="C41" i="3" s="1"/>
  <c r="J10" i="79"/>
  <c r="I18" i="79"/>
  <c r="J7" i="79"/>
  <c r="B53" i="3"/>
  <c r="J11" i="62"/>
  <c r="I21" i="32"/>
  <c r="J7" i="32"/>
  <c r="B27" i="3"/>
  <c r="J10" i="65"/>
  <c r="J32" i="65"/>
  <c r="C44" i="3" s="1"/>
  <c r="I32" i="65"/>
  <c r="J7" i="65"/>
  <c r="B44" i="3"/>
  <c r="I18" i="75"/>
  <c r="J7" i="75"/>
  <c r="B50" i="3"/>
  <c r="J11" i="75"/>
  <c r="J11" i="11"/>
  <c r="I44" i="11"/>
  <c r="J7" i="11"/>
  <c r="E10" i="3"/>
  <c r="J20" i="57"/>
  <c r="C38" i="3"/>
  <c r="I14" i="33"/>
  <c r="J7" i="33"/>
  <c r="E24" i="3"/>
  <c r="J14" i="76"/>
  <c r="F48" i="3" s="1"/>
  <c r="I23" i="81"/>
  <c r="J7" i="81"/>
  <c r="E51" i="3"/>
  <c r="I21" i="8"/>
  <c r="J7" i="8"/>
  <c r="E7" i="3"/>
  <c r="J12" i="8"/>
  <c r="J10" i="17"/>
  <c r="J10" i="48"/>
  <c r="J24" i="48"/>
  <c r="C34" i="3"/>
  <c r="J10" i="68"/>
  <c r="J26" i="68"/>
  <c r="C45" i="3"/>
  <c r="J10" i="27"/>
  <c r="I37" i="84"/>
  <c r="J7" i="84"/>
  <c r="B47" i="3"/>
  <c r="J16" i="84"/>
  <c r="J37" i="84" s="1"/>
  <c r="C47" i="3" s="1"/>
  <c r="I15" i="38"/>
  <c r="J7" i="38"/>
  <c r="B29" i="3"/>
  <c r="I14" i="44"/>
  <c r="J7" i="44"/>
  <c r="B32" i="3"/>
  <c r="J12" i="10"/>
  <c r="J11" i="46"/>
  <c r="J18" i="46"/>
  <c r="C33" i="3" s="1"/>
  <c r="J11" i="47"/>
  <c r="J39" i="47"/>
  <c r="F33" i="3" s="1"/>
  <c r="J10" i="40"/>
  <c r="J13" i="40"/>
  <c r="C30" i="3" s="1"/>
  <c r="J10" i="32"/>
  <c r="J10" i="22"/>
  <c r="J11" i="22" s="1"/>
  <c r="C21" i="3" s="1"/>
  <c r="I20" i="57"/>
  <c r="J7" i="57"/>
  <c r="B38" i="3"/>
  <c r="I14" i="58"/>
  <c r="J7" i="58"/>
  <c r="E37" i="3"/>
  <c r="I16" i="60"/>
  <c r="J7" i="60"/>
  <c r="E38" i="3"/>
  <c r="J12" i="61"/>
  <c r="J41" i="61"/>
  <c r="C42" i="3" s="1"/>
  <c r="I20" i="37"/>
  <c r="J7" i="37"/>
  <c r="E26" i="3"/>
  <c r="J11" i="69"/>
  <c r="J25" i="69"/>
  <c r="F44" i="3"/>
  <c r="I25" i="69"/>
  <c r="J7" i="69"/>
  <c r="E44" i="3"/>
  <c r="I14" i="76"/>
  <c r="J7" i="76"/>
  <c r="E48" i="3"/>
  <c r="I18" i="80"/>
  <c r="J7" i="80"/>
  <c r="E50" i="3"/>
  <c r="I21" i="16"/>
  <c r="J7" i="16"/>
  <c r="B13" i="3"/>
  <c r="J10" i="16"/>
  <c r="J21" i="16" s="1"/>
  <c r="C13" i="3" s="1"/>
  <c r="I17" i="39"/>
  <c r="J7" i="39"/>
  <c r="E27" i="3"/>
  <c r="J11" i="70"/>
  <c r="I45" i="74"/>
  <c r="J7" i="74"/>
  <c r="E47" i="3"/>
  <c r="J12" i="74"/>
  <c r="J18" i="75"/>
  <c r="C50" i="3"/>
  <c r="I17" i="77"/>
  <c r="J7" i="77"/>
  <c r="B51" i="3"/>
  <c r="J23" i="81"/>
  <c r="F51" i="3"/>
  <c r="J12" i="9"/>
  <c r="J10" i="21"/>
  <c r="J21" i="21"/>
  <c r="F18" i="3" s="1"/>
  <c r="I21" i="21"/>
  <c r="J7" i="21"/>
  <c r="E18" i="3"/>
  <c r="J10" i="29"/>
  <c r="J13" i="29"/>
  <c r="F22" i="3" s="1"/>
  <c r="I13" i="29"/>
  <c r="J7" i="29"/>
  <c r="E22" i="3"/>
  <c r="J14" i="4"/>
  <c r="I16" i="4"/>
  <c r="J7" i="4" s="1"/>
  <c r="B6" i="3" s="1"/>
  <c r="J10" i="73"/>
  <c r="J16" i="73"/>
  <c r="C49" i="3"/>
  <c r="I16" i="73"/>
  <c r="J7" i="73"/>
  <c r="B49" i="3"/>
  <c r="J24" i="82"/>
  <c r="C55" i="3" s="1"/>
  <c r="F13" i="7"/>
  <c r="J17" i="5"/>
  <c r="I21" i="15"/>
  <c r="J11" i="15"/>
  <c r="J10" i="18"/>
  <c r="J10" i="19"/>
  <c r="J10" i="25"/>
  <c r="J17" i="25" s="1"/>
  <c r="F20" i="3" s="1"/>
  <c r="I17" i="25"/>
  <c r="J7" i="25"/>
  <c r="E20" i="3"/>
  <c r="J21" i="88"/>
  <c r="C9" i="3"/>
  <c r="J15" i="90"/>
  <c r="C10" i="3"/>
  <c r="I14" i="71"/>
  <c r="J7" i="71"/>
  <c r="B48" i="3"/>
  <c r="J45" i="74"/>
  <c r="F47" i="3"/>
  <c r="I24" i="82"/>
  <c r="J7" i="82"/>
  <c r="B55" i="3"/>
  <c r="I21" i="89"/>
  <c r="J7" i="89"/>
  <c r="B23" i="3"/>
  <c r="I17" i="5"/>
  <c r="J7" i="5"/>
  <c r="J11" i="14"/>
  <c r="J18" i="14" s="1"/>
  <c r="F11" i="3" s="1"/>
  <c r="I18" i="14"/>
  <c r="J7" i="14"/>
  <c r="E11" i="3"/>
  <c r="J11" i="13"/>
  <c r="J21" i="13"/>
  <c r="C12" i="3" s="1"/>
  <c r="I21" i="13"/>
  <c r="J7" i="13"/>
  <c r="B12" i="3"/>
  <c r="I21" i="88"/>
  <c r="J7" i="88"/>
  <c r="B9" i="3"/>
  <c r="J21" i="89"/>
  <c r="C23" i="3"/>
  <c r="J10" i="24"/>
  <c r="J23" i="24"/>
  <c r="I23" i="24"/>
  <c r="J7" i="24"/>
  <c r="B22" i="3"/>
  <c r="J15" i="31"/>
  <c r="F23" i="3"/>
  <c r="J31" i="9"/>
  <c r="I139" i="55"/>
  <c r="J7" i="55" s="1"/>
  <c r="I13" i="42"/>
  <c r="J7" i="42"/>
  <c r="B31" i="3"/>
  <c r="E8" i="3"/>
  <c r="F8" i="3"/>
  <c r="J20" i="19"/>
  <c r="F16" i="3" s="1"/>
  <c r="J26" i="17"/>
  <c r="C18" i="3" s="1"/>
  <c r="J14" i="44"/>
  <c r="C32" i="3" s="1"/>
  <c r="I21" i="51"/>
  <c r="J7" i="51"/>
  <c r="E35" i="3"/>
  <c r="J16" i="60"/>
  <c r="F38" i="3" s="1"/>
  <c r="J10" i="67"/>
  <c r="I14" i="67"/>
  <c r="J7" i="67"/>
  <c r="I20" i="19"/>
  <c r="J7" i="19"/>
  <c r="E16" i="3"/>
  <c r="I42" i="63"/>
  <c r="J7" i="63"/>
  <c r="B43" i="3"/>
  <c r="J11" i="43"/>
  <c r="I26" i="68"/>
  <c r="J7" i="68"/>
  <c r="B45" i="3"/>
  <c r="I26" i="17"/>
  <c r="J7" i="17"/>
  <c r="B18" i="3"/>
  <c r="I27" i="62"/>
  <c r="J7" i="62"/>
  <c r="E39" i="3"/>
  <c r="I41" i="61"/>
  <c r="J7" i="61"/>
  <c r="B42" i="3"/>
  <c r="I13" i="40"/>
  <c r="J7" i="40"/>
  <c r="B30" i="3"/>
  <c r="J16" i="64"/>
  <c r="F40" i="3"/>
  <c r="I27" i="66"/>
  <c r="J7" i="66"/>
  <c r="E43" i="3"/>
  <c r="I25" i="83"/>
  <c r="J7" i="83"/>
  <c r="B54" i="3"/>
  <c r="I38" i="9"/>
  <c r="J7" i="9" s="1"/>
  <c r="E9" i="3" s="1"/>
  <c r="J10" i="26"/>
  <c r="J17" i="26"/>
  <c r="C24" i="3" s="1"/>
  <c r="I17" i="26"/>
  <c r="J7" i="26"/>
  <c r="B24" i="3"/>
  <c r="J13" i="28"/>
  <c r="C25" i="3"/>
  <c r="J15" i="85"/>
  <c r="I15" i="93"/>
  <c r="J7" i="93"/>
  <c r="E42" i="3"/>
  <c r="J11" i="93"/>
  <c r="I15" i="90"/>
  <c r="J7" i="90"/>
  <c r="B10" i="3"/>
  <c r="J15" i="93"/>
  <c r="F42" i="3"/>
  <c r="G12" i="97"/>
  <c r="I22" i="27"/>
  <c r="J7" i="27"/>
  <c r="E21" i="3"/>
  <c r="J22" i="27"/>
  <c r="F21" i="3" s="1"/>
  <c r="K10" i="100"/>
  <c r="K24" i="100" s="1"/>
  <c r="J17" i="2" l="1"/>
  <c r="H29" i="2" s="1"/>
  <c r="I15" i="49"/>
  <c r="J7" i="49" s="1"/>
  <c r="B35" i="3" s="1"/>
  <c r="J18" i="79"/>
  <c r="C53" i="3" s="1"/>
  <c r="J21" i="85"/>
  <c r="J14" i="71"/>
  <c r="C48" i="3" s="1"/>
  <c r="J15" i="49"/>
  <c r="J44" i="11"/>
  <c r="F10" i="3" s="1"/>
  <c r="J24" i="10"/>
  <c r="J21" i="32"/>
  <c r="C27" i="3" s="1"/>
  <c r="I19" i="36"/>
  <c r="J19" i="36"/>
  <c r="J8" i="36" s="1"/>
  <c r="C28" i="3" s="1"/>
  <c r="I20" i="59"/>
  <c r="J7" i="59" s="1"/>
  <c r="B41" i="3" s="1"/>
  <c r="J7" i="10"/>
  <c r="B11" i="3" s="1"/>
  <c r="C11" i="3"/>
  <c r="F20" i="7"/>
  <c r="C7" i="3" s="1"/>
  <c r="F7" i="96"/>
  <c r="E52" i="3" s="1"/>
  <c r="F52" i="3"/>
  <c r="J7" i="85"/>
  <c r="B52" i="3" s="1"/>
  <c r="C15" i="3"/>
  <c r="J7" i="94"/>
  <c r="B15" i="3" s="1"/>
  <c r="I17" i="18"/>
  <c r="J7" i="18" s="1"/>
  <c r="E13" i="3" s="1"/>
  <c r="J17" i="18"/>
  <c r="F13" i="3" s="1"/>
  <c r="J23" i="15"/>
  <c r="J38" i="9"/>
  <c r="F9" i="3" s="1"/>
  <c r="C52" i="3"/>
  <c r="J13" i="78"/>
  <c r="F49" i="3" s="1"/>
  <c r="J24" i="70"/>
  <c r="C46" i="3" s="1"/>
  <c r="J14" i="67"/>
  <c r="F45" i="3" s="1"/>
  <c r="J42" i="63"/>
  <c r="C43" i="3" s="1"/>
  <c r="J27" i="62"/>
  <c r="F39" i="3" s="1"/>
  <c r="J139" i="55"/>
  <c r="J21" i="51"/>
  <c r="F35" i="3" s="1"/>
  <c r="I18" i="50"/>
  <c r="F34" i="3" s="1"/>
  <c r="C35" i="3"/>
  <c r="J13" i="45"/>
  <c r="F32" i="3" s="1"/>
  <c r="J15" i="43"/>
  <c r="F30" i="3" s="1"/>
  <c r="J13" i="42"/>
  <c r="C31" i="3" s="1"/>
  <c r="J22" i="41"/>
  <c r="J21" i="41"/>
  <c r="J17" i="39"/>
  <c r="F27" i="3" s="1"/>
  <c r="J15" i="38"/>
  <c r="C29" i="3" s="1"/>
  <c r="J20" i="37"/>
  <c r="F26" i="3" s="1"/>
  <c r="J13" i="6"/>
  <c r="F6" i="3" s="1"/>
  <c r="I12" i="86"/>
  <c r="J7" i="86" s="1"/>
  <c r="B14" i="3" s="1"/>
  <c r="J135" i="56"/>
  <c r="C37" i="3" s="1"/>
  <c r="I135" i="56"/>
  <c r="J7" i="56" s="1"/>
  <c r="B37" i="3" s="1"/>
  <c r="J22" i="52"/>
  <c r="C36" i="3" s="1"/>
  <c r="I22" i="52"/>
  <c r="J7" i="52" s="1"/>
  <c r="B36" i="3" s="1"/>
  <c r="F14" i="97"/>
  <c r="G7" i="97" s="1"/>
  <c r="B8" i="3" s="1"/>
  <c r="E61" i="3"/>
  <c r="F62" i="3"/>
  <c r="H30" i="2"/>
  <c r="J7" i="36" l="1"/>
  <c r="B28" i="3" s="1"/>
  <c r="F8" i="7"/>
  <c r="B7" i="3" s="1"/>
  <c r="E57" i="3"/>
  <c r="J24" i="41"/>
  <c r="F28" i="3" s="1"/>
  <c r="F57" i="3" s="1"/>
  <c r="C57" i="3"/>
  <c r="B57" i="3" l="1"/>
  <c r="E58" i="3" s="1"/>
  <c r="E63" i="3" s="1"/>
  <c r="H27" i="2" s="1"/>
  <c r="F59" i="3"/>
  <c r="H28" i="2" s="1"/>
  <c r="H31" i="2" s="1"/>
  <c r="B29" i="2" l="1"/>
  <c r="I29" i="2"/>
  <c r="H33" i="2"/>
  <c r="E66" i="3" s="1"/>
  <c r="F65" i="3" a="1"/>
  <c r="F65" i="3" s="1"/>
  <c r="F64" i="3" l="1" a="1"/>
  <c r="F64" i="3" s="1"/>
  <c r="E64" i="3"/>
  <c r="H32" i="2" l="1"/>
  <c r="I33" i="2" s="1"/>
  <c r="F66" i="3" s="1" a="1"/>
  <c r="F66" i="3" s="1"/>
  <c r="H34" i="2" l="1"/>
  <c r="F67" i="3" s="1" a="1"/>
  <c r="F67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<sst xmlns="http://schemas.openxmlformats.org/spreadsheetml/2006/main" count="3054" uniqueCount="1019">
  <si>
    <t>SHEPPARD'S FLIES</t>
  </si>
  <si>
    <t>Special Instructions:</t>
  </si>
  <si>
    <t xml:space="preserve"> </t>
  </si>
  <si>
    <t>www.flies4fishing.com</t>
  </si>
  <si>
    <t>Save and email the order as an attachment.</t>
  </si>
  <si>
    <t>Email</t>
  </si>
  <si>
    <t>Country</t>
  </si>
  <si>
    <t>Fax</t>
  </si>
  <si>
    <t>Total Flies</t>
  </si>
  <si>
    <t>Total</t>
  </si>
  <si>
    <t>Total Cost</t>
  </si>
  <si>
    <t>AC Black Fly - Blue Tip</t>
  </si>
  <si>
    <t>AC Black Fly - Lemon Tip</t>
  </si>
  <si>
    <t>AC Silver Fly - Blue Tip</t>
  </si>
  <si>
    <t>Cell</t>
  </si>
  <si>
    <t>Ants</t>
  </si>
  <si>
    <t>Baitfish Flies</t>
  </si>
  <si>
    <t>Beetles</t>
  </si>
  <si>
    <t>Bombers</t>
  </si>
  <si>
    <t>Buck Bugs</t>
  </si>
  <si>
    <t>Bugs</t>
  </si>
  <si>
    <t>Butterflies - Dry No Collar Hackle</t>
  </si>
  <si>
    <t>Butterflies - Wet</t>
  </si>
  <si>
    <t>Cossebooms</t>
  </si>
  <si>
    <t>Deer Hair Frogs</t>
  </si>
  <si>
    <t>Extended Body Mayflies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</si>
  <si>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</si>
  <si>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</si>
  <si>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</si>
  <si>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</si>
  <si>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</si>
  <si>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</si>
  <si>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</si>
  <si>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</si>
  <si>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</si>
  <si>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</si>
  <si>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MacIntoish Dry Flies</t>
  </si>
  <si>
    <t>Matukas</t>
  </si>
  <si>
    <t>Nu-floatable Bombers</t>
  </si>
  <si>
    <t>Polar Baits</t>
  </si>
  <si>
    <t>R.A.T. Series</t>
  </si>
  <si>
    <t>Regular Dry Flies</t>
  </si>
  <si>
    <t>Salmon Flies - Wet</t>
  </si>
  <si>
    <t>Salmon Flies - Wet JC</t>
  </si>
  <si>
    <t>Sea Trout Shrimp Flies</t>
  </si>
  <si>
    <t>Sheppard's Bombers</t>
  </si>
  <si>
    <t>Sheppard's Buck Bugs</t>
  </si>
  <si>
    <t>Sheppard's Bugs</t>
  </si>
  <si>
    <t>Slinkies</t>
  </si>
  <si>
    <t>Split-wing Bombers</t>
  </si>
  <si>
    <t>Stimulator Flies</t>
  </si>
  <si>
    <t>Stoneflies</t>
  </si>
  <si>
    <t>Streamers - Regular Hook</t>
  </si>
  <si>
    <t>Streamers - Stainless Steel Hook</t>
  </si>
  <si>
    <t>This Is It Flies</t>
  </si>
  <si>
    <t>Trout Flies</t>
  </si>
  <si>
    <t>Trout Fly Nymphs</t>
  </si>
  <si>
    <t>Wigglers</t>
  </si>
  <si>
    <t>Wooly Worms - Regular</t>
  </si>
  <si>
    <t>Wooly Worms - Weighted</t>
  </si>
  <si>
    <t>Zonkers - Regular</t>
  </si>
  <si>
    <t>Saltwater Flies</t>
  </si>
  <si>
    <t>Black</t>
  </si>
  <si>
    <t>Brown</t>
  </si>
  <si>
    <t>Subtotal</t>
  </si>
  <si>
    <t>Postage</t>
  </si>
  <si>
    <t>Discount</t>
  </si>
  <si>
    <t>HST/GST</t>
  </si>
  <si>
    <t>Net</t>
  </si>
  <si>
    <t>Note:</t>
  </si>
  <si>
    <t>Black/White</t>
  </si>
  <si>
    <t>Chartreuse</t>
  </si>
  <si>
    <t>Orange</t>
  </si>
  <si>
    <t>Yellow</t>
  </si>
  <si>
    <t>Black; Black; Black</t>
  </si>
  <si>
    <t>Black; Black; Brown</t>
  </si>
  <si>
    <t>Black; White; Black</t>
  </si>
  <si>
    <t>Black; White; Brown</t>
  </si>
  <si>
    <t>Black; White; Orange</t>
  </si>
  <si>
    <t>Blue; White; Brown</t>
  </si>
  <si>
    <t>Blue; White; Orange</t>
  </si>
  <si>
    <t>Bumble Bee Bombers</t>
  </si>
  <si>
    <t>Green; Green; Brown</t>
  </si>
  <si>
    <t>Green; Green; Orange</t>
  </si>
  <si>
    <t>Green; White; Brown</t>
  </si>
  <si>
    <t>Green; White; Orange</t>
  </si>
  <si>
    <t>Natural; Brown; Brown</t>
  </si>
  <si>
    <t>Natural; Brown; Orange</t>
  </si>
  <si>
    <t>Natural; Natural; Brown</t>
  </si>
  <si>
    <t>Natural; Natural; Orange</t>
  </si>
  <si>
    <t>Natural; Red; Orange</t>
  </si>
  <si>
    <t>Natural; White; Brown</t>
  </si>
  <si>
    <t>Natural; White; Orange</t>
  </si>
  <si>
    <t>White; White; Orange</t>
  </si>
  <si>
    <t>White; White; White</t>
  </si>
  <si>
    <t>Yellow; Yellow; Brown</t>
  </si>
  <si>
    <t>Black; Green; Brown</t>
  </si>
  <si>
    <t>Black; Green/Red; Brown</t>
  </si>
  <si>
    <t>Green; Green/Red; Brown</t>
  </si>
  <si>
    <t>Green Machine</t>
  </si>
  <si>
    <t>Natural; Green; Brown</t>
  </si>
  <si>
    <t>Natural; Red; Brown</t>
  </si>
  <si>
    <t>Natural; Orange; Brown</t>
  </si>
  <si>
    <t>Natural; Green/Red; Brown</t>
  </si>
  <si>
    <t>Orange; Orange; Brown</t>
  </si>
  <si>
    <t>Red; Red; Brown</t>
  </si>
  <si>
    <t>Black; Brown; Yellow</t>
  </si>
  <si>
    <t>Blue; Red; Brown</t>
  </si>
  <si>
    <t>Carter's Bug</t>
  </si>
  <si>
    <t>Green; Chartreuse; Brown</t>
  </si>
  <si>
    <t>Natural; Black; Brown</t>
  </si>
  <si>
    <t>Natural; Black; Orange</t>
  </si>
  <si>
    <t>Natural; Brown; Grizzly</t>
  </si>
  <si>
    <t>Natural; Grey Squirrel; Orange</t>
  </si>
  <si>
    <t>Natural; White; Yellow</t>
  </si>
  <si>
    <t>Orange; Brown; Brown</t>
  </si>
  <si>
    <t>Orange; Orange; Orange</t>
  </si>
  <si>
    <t>Purple; Purple; Brown</t>
  </si>
  <si>
    <t>Purple; Purple; Grizzly</t>
  </si>
  <si>
    <t>Red; White; White</t>
  </si>
  <si>
    <t>Butterflies - Dry Collar Hackle</t>
  </si>
  <si>
    <t>Black-Yellow-Black/White/Grizzly</t>
  </si>
  <si>
    <t>Yellow-Black-Yellow-Black/Black/Brown</t>
  </si>
  <si>
    <t>Yellow-Green-Yellow-Green/Green/Orange</t>
  </si>
  <si>
    <t>Butterflies Dry - No Collar Hackle</t>
  </si>
  <si>
    <t>Black Body; White Wing</t>
  </si>
  <si>
    <t>Green/Red Tip; White Wing</t>
  </si>
  <si>
    <t>GreenTip; Green Wing</t>
  </si>
  <si>
    <t>Green Tip; White Wing</t>
  </si>
  <si>
    <t>Orange Tip; White Wing</t>
  </si>
  <si>
    <t>Peacock Body; Orange Wng</t>
  </si>
  <si>
    <t>Peacock Body; White Wing</t>
  </si>
  <si>
    <t>Red Tip; Yellow Wing</t>
  </si>
  <si>
    <t>Red Tip; White Wing</t>
  </si>
  <si>
    <t>Black Cosseboom (Black Hackle)</t>
  </si>
  <si>
    <t>Black Cosseboom (Yellow Hackle)</t>
  </si>
  <si>
    <t>Fluorescent Green Cosseboom</t>
  </si>
  <si>
    <t>Fluorescent Orange Cosseboom</t>
  </si>
  <si>
    <t>Green Cosseboom</t>
  </si>
  <si>
    <t>Green Cosseboom Red Tip</t>
  </si>
  <si>
    <t>Pearl Cosseboom</t>
  </si>
  <si>
    <t>Silver Cosseboom</t>
  </si>
  <si>
    <t>Silver Cosseboom Green Tip</t>
  </si>
  <si>
    <t>Silver Cosseboom Orange Tip</t>
  </si>
  <si>
    <t>Silver Cosseboom Red Tip</t>
  </si>
  <si>
    <t>Yellow Cosseboom</t>
  </si>
  <si>
    <t>Yellow Cosseboom Red Tip</t>
  </si>
  <si>
    <t>Green/Yellow</t>
  </si>
  <si>
    <t>Crystal Eggs</t>
  </si>
  <si>
    <t>Damsel Flies</t>
  </si>
  <si>
    <t>Dark Water Flies</t>
  </si>
  <si>
    <t>Blood Red</t>
  </si>
  <si>
    <t>Bubble Gum Pink</t>
  </si>
  <si>
    <t>Cheddar</t>
  </si>
  <si>
    <t>Flame</t>
  </si>
  <si>
    <t>Hot Orange</t>
  </si>
  <si>
    <t>Hot Pink</t>
  </si>
  <si>
    <t>Peach</t>
  </si>
  <si>
    <t>White</t>
  </si>
  <si>
    <t>Damsel Fly - Blue</t>
  </si>
  <si>
    <t>Fl. Blue &amp; Blue; Moose Wing</t>
  </si>
  <si>
    <t>Fl. Blue &amp; Blue; White Wing</t>
  </si>
  <si>
    <t>Fl. Green &amp; Blue; Moose Wing</t>
  </si>
  <si>
    <t>Fl. Green &amp; Blue; White Wing</t>
  </si>
  <si>
    <t>Fl. Orange &amp; Orange Moose Wing</t>
  </si>
  <si>
    <t>Fl. Orange &amp; Orange; White Wing</t>
  </si>
  <si>
    <t>Fl. Pink &amp; Orange; Moose Wing</t>
  </si>
  <si>
    <t>Fl. Pink &amp; Orange; White Wing</t>
  </si>
  <si>
    <t>Fl. Yellow &amp; Yellow; Moose Wing</t>
  </si>
  <si>
    <t>Fl. Yellow &amp; Yellow; White Wing</t>
  </si>
  <si>
    <t>Grey</t>
  </si>
  <si>
    <t>Light Brown</t>
  </si>
  <si>
    <t>Olive</t>
  </si>
  <si>
    <t>Rainbow Trout</t>
  </si>
  <si>
    <t>Epoxy Minnows - Weighted</t>
  </si>
  <si>
    <t>Adams</t>
  </si>
  <si>
    <t>Green Drake</t>
  </si>
  <si>
    <t>Light Cahill</t>
  </si>
  <si>
    <t>March Brown</t>
  </si>
  <si>
    <t>Olive Dun</t>
  </si>
  <si>
    <t>Para Drake</t>
  </si>
  <si>
    <t>Flash Bombers</t>
  </si>
  <si>
    <t>Blue/White/Orange - Orange</t>
  </si>
  <si>
    <t>Green/Chartreuse/Chartreuse - Pearl</t>
  </si>
  <si>
    <t>Green/Green/Brown - Pearl</t>
  </si>
  <si>
    <t>Natural/Brown/Brown - Pearl</t>
  </si>
  <si>
    <t>Natural/Yellow/Orange - Yellow</t>
  </si>
  <si>
    <t>Natural/White/Orange - Orange</t>
  </si>
  <si>
    <t>Orange/Yellow/Grizzly - Pearl</t>
  </si>
  <si>
    <t>Orange/Yellow/Yellow - Pearl</t>
  </si>
  <si>
    <t>Yellow/Green/Green - Yellow</t>
  </si>
  <si>
    <t>Yellow/White/Brown - Yellow</t>
  </si>
  <si>
    <t>Natural/Chartreuse/Chartreuse - Pearl</t>
  </si>
  <si>
    <t>Flies With Eyes</t>
  </si>
  <si>
    <t>Black/Black/Moose</t>
  </si>
  <si>
    <t>Pearl/Pearl/White</t>
  </si>
  <si>
    <t>Lazy Mans Bomber</t>
  </si>
  <si>
    <t>White - Green Krystal Chenille</t>
  </si>
  <si>
    <t>White/Silver</t>
  </si>
  <si>
    <t>Glo Blue Charm</t>
  </si>
  <si>
    <t>Orange/White</t>
  </si>
  <si>
    <t>Pearl/Pearl/Black</t>
  </si>
  <si>
    <t>Pearl/White/Black</t>
  </si>
  <si>
    <t>Black; Pearl; Grizzly</t>
  </si>
  <si>
    <t>Green; Pearl; Grizzly</t>
  </si>
  <si>
    <t>Red; Pearl; Grizzly</t>
  </si>
  <si>
    <t>Yellow; Pearl; Grizzly</t>
  </si>
  <si>
    <t>Black &amp; Gold</t>
  </si>
  <si>
    <t>Black &amp; Silver</t>
  </si>
  <si>
    <t>Blue &amp; Gold</t>
  </si>
  <si>
    <t>Blue &amp; Silver</t>
  </si>
  <si>
    <t>Green &amp; Gold</t>
  </si>
  <si>
    <t>Green &amp; Silver</t>
  </si>
  <si>
    <t>Grouse &amp; Gold</t>
  </si>
  <si>
    <t>Grouse &amp; Silver</t>
  </si>
  <si>
    <t>Yellow &amp; Gold</t>
  </si>
  <si>
    <t>Yellow &amp; Silver</t>
  </si>
  <si>
    <t>Black/Black/Green</t>
  </si>
  <si>
    <t>Black/Black/Orange</t>
  </si>
  <si>
    <t>Black/Black/Red</t>
  </si>
  <si>
    <t>Black/Black/White</t>
  </si>
  <si>
    <t>Black/Black/Yellow</t>
  </si>
  <si>
    <t>Black &amp; Black</t>
  </si>
  <si>
    <t>Blue &amp; Black</t>
  </si>
  <si>
    <t>Green &amp; Black</t>
  </si>
  <si>
    <t>Orange &amp; Black</t>
  </si>
  <si>
    <t>Silver &amp; Black</t>
  </si>
  <si>
    <t>Black &amp; White</t>
  </si>
  <si>
    <t>Blue &amp; White</t>
  </si>
  <si>
    <t>Green &amp; White</t>
  </si>
  <si>
    <t>Orange &amp; White</t>
  </si>
  <si>
    <t>Silver &amp; White</t>
  </si>
  <si>
    <t>Humpy - Black</t>
  </si>
  <si>
    <t>Humpy - Lime</t>
  </si>
  <si>
    <t>Humpy - Orange</t>
  </si>
  <si>
    <t>Humpy - Red</t>
  </si>
  <si>
    <t>Humpy - Yellow</t>
  </si>
  <si>
    <t>Purple; Pearl; Brown</t>
  </si>
  <si>
    <t>Zonkers - Weighted</t>
  </si>
  <si>
    <t>Brown MacIntoish</t>
  </si>
  <si>
    <t>Grey MacIntoish</t>
  </si>
  <si>
    <t>Yellow MacIntoish</t>
  </si>
  <si>
    <t>Matuka</t>
  </si>
  <si>
    <t>Badger</t>
  </si>
  <si>
    <t>Black &amp; Red</t>
  </si>
  <si>
    <t>Red Peril</t>
  </si>
  <si>
    <t>Yellow Peril</t>
  </si>
  <si>
    <t>Marabou Muddlers</t>
  </si>
  <si>
    <t>Black Marabou Muddler</t>
  </si>
  <si>
    <t>Olive Marabou Muddler</t>
  </si>
  <si>
    <t>Orange Marabou Muddler</t>
  </si>
  <si>
    <t>White Marabou Muddler</t>
  </si>
  <si>
    <t>Yellow Marabou Muddler</t>
  </si>
  <si>
    <t>Black; Black; Grizzly</t>
  </si>
  <si>
    <t>Black; White; Grizzly</t>
  </si>
  <si>
    <t>Blue; Blue; Grizzly</t>
  </si>
  <si>
    <t>Blue; White; Grizzly</t>
  </si>
  <si>
    <t>Green; Green; Yellow</t>
  </si>
  <si>
    <t>Green; White; Yellow</t>
  </si>
  <si>
    <t>Grey; Grey; Grizzly</t>
  </si>
  <si>
    <t>Red; Brown; Brown</t>
  </si>
  <si>
    <t>Red; Red; Grizzly</t>
  </si>
  <si>
    <t>Red; White; Grizzly</t>
  </si>
  <si>
    <t>White; White; Grizzly</t>
  </si>
  <si>
    <t>Minnows</t>
  </si>
  <si>
    <t>Albino</t>
  </si>
  <si>
    <t>Brook Trout</t>
  </si>
  <si>
    <t>Green</t>
  </si>
  <si>
    <t xml:space="preserve">Orange </t>
  </si>
  <si>
    <t>Red</t>
  </si>
  <si>
    <t xml:space="preserve">White </t>
  </si>
  <si>
    <t>Black Rat</t>
  </si>
  <si>
    <t>Brown Rat</t>
  </si>
  <si>
    <t>Copper Rat</t>
  </si>
  <si>
    <t>Fluorescent Green Rat</t>
  </si>
  <si>
    <t>Gold Rat</t>
  </si>
  <si>
    <t>Grey Rat</t>
  </si>
  <si>
    <t>King Rat</t>
  </si>
  <si>
    <t>Red Rat</t>
  </si>
  <si>
    <t>Rusty Rat</t>
  </si>
  <si>
    <t>Silver Rat</t>
  </si>
  <si>
    <t>Brown Wulff</t>
  </si>
  <si>
    <t>Cosseboom - Dry</t>
  </si>
  <si>
    <t>Grey Wulff</t>
  </si>
  <si>
    <t>Little Terry</t>
  </si>
  <si>
    <t>Peacock Wulff</t>
  </si>
  <si>
    <t>Royal Wulff</t>
  </si>
  <si>
    <t>Silver Grey Wulff</t>
  </si>
  <si>
    <t>White Wulff</t>
  </si>
  <si>
    <t>Yellow Wulff</t>
  </si>
  <si>
    <t>Anne Greenway Light</t>
  </si>
  <si>
    <t>Barne's Special</t>
  </si>
  <si>
    <t>Big Intervale Blue</t>
  </si>
  <si>
    <t>Black Bear (Green Tip)</t>
  </si>
  <si>
    <t>Black Bear (Orange Tip)</t>
  </si>
  <si>
    <t>Black Bear (Red Tip)</t>
  </si>
  <si>
    <t>Black Doctor</t>
  </si>
  <si>
    <t>Black Doctor (Green Tip)</t>
  </si>
  <si>
    <t>Black Dose</t>
  </si>
  <si>
    <t>Black Dose (Green Tip)</t>
  </si>
  <si>
    <t>Black Fly (Black Wing)</t>
  </si>
  <si>
    <t>Black Fly (White Wing)</t>
  </si>
  <si>
    <t>Black Jack</t>
  </si>
  <si>
    <t>Blue Charm</t>
  </si>
  <si>
    <t xml:space="preserve">Blue Charm (Brown Squirrel Wing) </t>
  </si>
  <si>
    <t>Blue Charm (Green Tip)</t>
  </si>
  <si>
    <t>Blue Charm (Grey Squirrel Wing)</t>
  </si>
  <si>
    <t>Blue Charm (Red Tip)</t>
  </si>
  <si>
    <t>Blue Doctor</t>
  </si>
  <si>
    <t>Blue Lightning</t>
  </si>
  <si>
    <t>Blue Tip (Gold Rib)</t>
  </si>
  <si>
    <t>Blue Tip (Silver Rib)</t>
  </si>
  <si>
    <t>Brown Samson Special</t>
  </si>
  <si>
    <t>Caplin Fly</t>
  </si>
  <si>
    <t>Clergyman</t>
  </si>
  <si>
    <t>Coachman</t>
  </si>
  <si>
    <t>Colburn Special Green</t>
  </si>
  <si>
    <t>Colburn Special Orange</t>
  </si>
  <si>
    <t>Conne River Special</t>
  </si>
  <si>
    <t>Conrad</t>
  </si>
  <si>
    <t>Conrad Special</t>
  </si>
  <si>
    <t>Copper Killer</t>
  </si>
  <si>
    <t>Copper Tip</t>
  </si>
  <si>
    <t>Cow Dung</t>
  </si>
  <si>
    <t>Culman's Choice</t>
  </si>
  <si>
    <t>Daddy's Girl</t>
  </si>
  <si>
    <t>Dunkeld</t>
  </si>
  <si>
    <t>Dusty Miller</t>
  </si>
  <si>
    <t>Emson Blue</t>
  </si>
  <si>
    <t>Evening Fly</t>
  </si>
  <si>
    <t>Fiery Brown</t>
  </si>
  <si>
    <t>Fish Hawk</t>
  </si>
  <si>
    <t>Fluorescent Green Lightning</t>
  </si>
  <si>
    <t>Green Highlander</t>
  </si>
  <si>
    <t>Gold Rib</t>
  </si>
  <si>
    <t>Gold Tip</t>
  </si>
  <si>
    <t>Green Tip (Gold Rib)</t>
  </si>
  <si>
    <t>Green Tip (Silver Rib)</t>
  </si>
  <si>
    <t>Grizzly King</t>
  </si>
  <si>
    <t>Hairy Mary</t>
  </si>
  <si>
    <t>Ice Blue</t>
  </si>
  <si>
    <t>Icy Blue</t>
  </si>
  <si>
    <t>Icy Blue (Green Tip)</t>
  </si>
  <si>
    <t>Jock Scott</t>
  </si>
  <si>
    <t>Laxa Blue</t>
  </si>
  <si>
    <t>Lemon Grey</t>
  </si>
  <si>
    <t>Lemon Tip (Original)</t>
  </si>
  <si>
    <t>Lemon Tip (Bown Wing)</t>
  </si>
  <si>
    <t>Lightning Bug</t>
  </si>
  <si>
    <t>Lomond Special</t>
  </si>
  <si>
    <t>Mar Lodge</t>
  </si>
  <si>
    <t>Mar Lodge (Green Tip)</t>
  </si>
  <si>
    <t>Mitchell</t>
  </si>
  <si>
    <t>Munroe Killer</t>
  </si>
  <si>
    <t>Murray's Special</t>
  </si>
  <si>
    <t>Night Hawk</t>
  </si>
  <si>
    <t>Orange Blossom Special</t>
  </si>
  <si>
    <t>Orange Charm</t>
  </si>
  <si>
    <t>Orange Puppy</t>
  </si>
  <si>
    <t>Orange Shrimp</t>
  </si>
  <si>
    <t>Orange Riffle</t>
  </si>
  <si>
    <t>Orange Tip (Gold Rib)</t>
  </si>
  <si>
    <t>Orange Tip (Silver Rib)</t>
  </si>
  <si>
    <t>Paramachene Belle</t>
  </si>
  <si>
    <t>Pass Lake</t>
  </si>
  <si>
    <t>Pink Lady</t>
  </si>
  <si>
    <t>Polar White</t>
  </si>
  <si>
    <t>Potato Fly</t>
  </si>
  <si>
    <t>Potato Fly (White Wing)</t>
  </si>
  <si>
    <t>Preacher</t>
  </si>
  <si>
    <t>Purple &amp; Blue</t>
  </si>
  <si>
    <t>Red Abbey</t>
  </si>
  <si>
    <t>Red Moose</t>
  </si>
  <si>
    <t>Red Tip (Gold Rib)</t>
  </si>
  <si>
    <t>Red Tip (Silver Rib)</t>
  </si>
  <si>
    <t>Roger's Fancy</t>
  </si>
  <si>
    <t>Ruthledge Fly</t>
  </si>
  <si>
    <t>Shady Lady</t>
  </si>
  <si>
    <t>Silver Blue</t>
  </si>
  <si>
    <t>Silver Blue (Green Tip)</t>
  </si>
  <si>
    <t>Silver Doctor</t>
  </si>
  <si>
    <t>Silver Doctor (Green Tip)</t>
  </si>
  <si>
    <t>Silver Grey</t>
  </si>
  <si>
    <t>Silver Grey (Green Tip)</t>
  </si>
  <si>
    <t>Silver Moose</t>
  </si>
  <si>
    <t>Silver Rib</t>
  </si>
  <si>
    <t>Silver Tip</t>
  </si>
  <si>
    <t>Snow Ball</t>
  </si>
  <si>
    <t>The Chief</t>
  </si>
  <si>
    <t>The Ned</t>
  </si>
  <si>
    <t>Thunder &amp; Lightning (Humber)</t>
  </si>
  <si>
    <t>Thunder &amp; Lightning (Original)</t>
  </si>
  <si>
    <t>Thunder &amp; Lightning Special</t>
  </si>
  <si>
    <t>Torrent River Special</t>
  </si>
  <si>
    <t>Undertaker</t>
  </si>
  <si>
    <t>Union Jack</t>
  </si>
  <si>
    <t>White Blue Charm</t>
  </si>
  <si>
    <t>White Blue Charm (Green Tip)</t>
  </si>
  <si>
    <t>White Blue Charm (Red Tip)</t>
  </si>
  <si>
    <t>White Blue Charm Special</t>
  </si>
  <si>
    <t>White Lightning</t>
  </si>
  <si>
    <t>White Lightning (Blue Tip)</t>
  </si>
  <si>
    <t>White Lightning Special</t>
  </si>
  <si>
    <t>White Moose</t>
  </si>
  <si>
    <t>White Samson Special</t>
  </si>
  <si>
    <t>White Thunder &amp; Lightning</t>
  </si>
  <si>
    <t>Yellow Moose</t>
  </si>
  <si>
    <t>Yellow Torrish</t>
  </si>
  <si>
    <t>White River of Ponds Special</t>
  </si>
  <si>
    <t>Christmas Three</t>
  </si>
  <si>
    <t>Humber Special</t>
  </si>
  <si>
    <t>None of Your Business</t>
  </si>
  <si>
    <t>Priest</t>
  </si>
  <si>
    <t>Bonefish Special</t>
  </si>
  <si>
    <t>Crazy Charlie</t>
  </si>
  <si>
    <t>Ducer, Red/White</t>
  </si>
  <si>
    <t>Joe Brookes Blonde</t>
  </si>
  <si>
    <t>Lefty's Deceiver, Cockroach</t>
  </si>
  <si>
    <t>Lefty's Deceiver, Red/White</t>
  </si>
  <si>
    <t>Pink Shrimp</t>
  </si>
  <si>
    <t>Streaker</t>
  </si>
  <si>
    <t>Whistler, Red/White</t>
  </si>
  <si>
    <t>Natural/White/Orange - Fl.  Green  Chenille Tip</t>
  </si>
  <si>
    <t>Natural/White/Orange - Fl.  Orange Chenille Tip</t>
  </si>
  <si>
    <t>Natural/White/Orange - Fl.  Red Chenille Tip</t>
  </si>
  <si>
    <t>Natural/White/Orange - Fl.  Yellow Chenille Tip</t>
  </si>
  <si>
    <t>Sea Trout Shrimp</t>
  </si>
  <si>
    <t>Black/Brown - Fluorescent Blue Tip</t>
  </si>
  <si>
    <t>Black/Brown - Fluorescent Green Tip</t>
  </si>
  <si>
    <t>Black/Brown - Fluorescent Orange Tip</t>
  </si>
  <si>
    <t>Black/Brown - Fluorescent Red Tip</t>
  </si>
  <si>
    <t>Black/Brown - Fluorescent Yellow Tip</t>
  </si>
  <si>
    <t>Black/Orange - Fluorescent Blue Tip</t>
  </si>
  <si>
    <t>Black/Orange - Fluorescent Green Tip</t>
  </si>
  <si>
    <t>Black/Orange - Fluorescent Orange Tip</t>
  </si>
  <si>
    <t>Black/Orange - Fluorescent Red Tip</t>
  </si>
  <si>
    <t>Black/Orange - Fluorescent Yellow Tip</t>
  </si>
  <si>
    <t>Green/Brown - Fluorescent Blue Tip</t>
  </si>
  <si>
    <t>Green/Brown - Fluorescent Green Tip</t>
  </si>
  <si>
    <t>Green/Brown - Fluorescent Orange Tip</t>
  </si>
  <si>
    <t>Green/Brown - Fluorescent Red Tip</t>
  </si>
  <si>
    <t>Green/Brown - Fluorescent Yellow Tip</t>
  </si>
  <si>
    <t>Green/Orange - Fluorescent Blue Tip</t>
  </si>
  <si>
    <t>Green/Orange - Fluorescent Green Tip</t>
  </si>
  <si>
    <t>Green/Orange - Fluorescent Orange Tip</t>
  </si>
  <si>
    <t>Green/Orange - Fluorescent Red Tip</t>
  </si>
  <si>
    <t>Green/Orange - Fluorescent Yellow Tip</t>
  </si>
  <si>
    <t>Natural/Brown - Fluorescent Blue Tip</t>
  </si>
  <si>
    <t>Natural/Brown - Fluorescemt Green Tip</t>
  </si>
  <si>
    <t>Natural/Brown - Fluorescent Orange Tip</t>
  </si>
  <si>
    <t>Natural/Brown - Fluorescent Red Tip</t>
  </si>
  <si>
    <t>Natural/Brown - Fluorescent Yellow Tip</t>
  </si>
  <si>
    <t>Narural/Orange - Fluorescent Blue Tip</t>
  </si>
  <si>
    <t>Natural/Orange - Fluorescent Green Tip</t>
  </si>
  <si>
    <t>Natural/Orange - Fluorescent Orange Tip</t>
  </si>
  <si>
    <t>Natural/Orange - Fluorescent Red Tip</t>
  </si>
  <si>
    <t>Natural/Orange - Fluorescent Yellow Tip</t>
  </si>
  <si>
    <t>Black/White/Brown - Fl. Green Chenille Tip</t>
  </si>
  <si>
    <t>Black/White/Brown - Fl. Orange Chenille Tip</t>
  </si>
  <si>
    <t>Black/White/Brown - Fl. Yellow Chenille Tip</t>
  </si>
  <si>
    <t>Black/White/Orange - Fl. Green Chenille Tip</t>
  </si>
  <si>
    <t>Black/White/Orange - Fl. Orange Chenille Tip</t>
  </si>
  <si>
    <t>Black/White/Orange - Fl. Red Chenille Tip</t>
  </si>
  <si>
    <t>Black/White/Orange - Fl. Yellow Chenille Tip</t>
  </si>
  <si>
    <t>Green/White/Orange - Fl. Green Chenille Tip</t>
  </si>
  <si>
    <t>Green/White/Orange - Fl. Orange Chenille Tip</t>
  </si>
  <si>
    <t>Green/White/Orange - Fl. Red Chenille Tip</t>
  </si>
  <si>
    <t>Green/White/Orange - Fl. Yellow Chenille Tip</t>
  </si>
  <si>
    <t>Stimulator - Black</t>
  </si>
  <si>
    <t>Stimulator - Olive</t>
  </si>
  <si>
    <t>Stimulator - Orange</t>
  </si>
  <si>
    <t>Amber Stone Fly</t>
  </si>
  <si>
    <t>Black Stone</t>
  </si>
  <si>
    <t>Black Stone Nymph</t>
  </si>
  <si>
    <t>Brown Stone</t>
  </si>
  <si>
    <t>Daddy Stone</t>
  </si>
  <si>
    <t>Golden Stone</t>
  </si>
  <si>
    <t>H.M. Stone</t>
  </si>
  <si>
    <t>Montana Stone</t>
  </si>
  <si>
    <t>Olive Stone</t>
  </si>
  <si>
    <t>Spring Stone</t>
  </si>
  <si>
    <t>Ted's Stone Fly</t>
  </si>
  <si>
    <t>Tulk Stonefly Nymph</t>
  </si>
  <si>
    <t>Wooly Stone</t>
  </si>
  <si>
    <t>Yellow Stone</t>
  </si>
  <si>
    <t>Big Stone Nymph</t>
  </si>
  <si>
    <t>Egg Sucking Leeches</t>
  </si>
  <si>
    <t>Baby Hornburg</t>
  </si>
  <si>
    <t>Dutot Blue Charm</t>
  </si>
  <si>
    <t>Dutot Blue Charm (Variant)</t>
  </si>
  <si>
    <t>Grey Ghost</t>
  </si>
  <si>
    <t>Mickey Finn</t>
  </si>
  <si>
    <t>Paramachene</t>
  </si>
  <si>
    <t>Professor</t>
  </si>
  <si>
    <t>Silver Black Doctor</t>
  </si>
  <si>
    <t>Silver Shinner</t>
  </si>
  <si>
    <t>Texas Stonefly</t>
  </si>
  <si>
    <t>Tulk Special</t>
  </si>
  <si>
    <t>Orange This is It</t>
  </si>
  <si>
    <t>Red This is It</t>
  </si>
  <si>
    <t>Alexandra</t>
  </si>
  <si>
    <t>Black Gnat</t>
  </si>
  <si>
    <t>Black Hackle Silver</t>
  </si>
  <si>
    <t>Blue Bottle</t>
  </si>
  <si>
    <t>Blue Dun</t>
  </si>
  <si>
    <t>Bumble Bee</t>
  </si>
  <si>
    <t>Cahill</t>
  </si>
  <si>
    <t>Catskill Henderickson</t>
  </si>
  <si>
    <t>Green Drake Mayfly</t>
  </si>
  <si>
    <t>Grey Hackle</t>
  </si>
  <si>
    <t>Hare Caddis</t>
  </si>
  <si>
    <t>Iron Blue Dun</t>
  </si>
  <si>
    <t>Light Henderickson</t>
  </si>
  <si>
    <t>Montreal</t>
  </si>
  <si>
    <t>Mosquito</t>
  </si>
  <si>
    <t>Olive Shrimp</t>
  </si>
  <si>
    <t>Queen of the Waters</t>
  </si>
  <si>
    <t>Quill Gordon</t>
  </si>
  <si>
    <t>Red Quill</t>
  </si>
  <si>
    <t>Rio Grande King</t>
  </si>
  <si>
    <t>Sedge Pupa</t>
  </si>
  <si>
    <t>Tellico</t>
  </si>
  <si>
    <t>Yellow Sally</t>
  </si>
  <si>
    <t>Total Glow Flies</t>
  </si>
  <si>
    <t>Total Glow (Blue)</t>
  </si>
  <si>
    <t>Total Glow (Green)</t>
  </si>
  <si>
    <t>Total Glow (Orange)</t>
  </si>
  <si>
    <t>Total Glow (White)</t>
  </si>
  <si>
    <t>Total Glow (Yellow)</t>
  </si>
  <si>
    <t>Casual Dress</t>
  </si>
  <si>
    <t>Gold Ribbed Hare's Ear</t>
  </si>
  <si>
    <t>Grey Nymph</t>
  </si>
  <si>
    <t>Mayfly Nymph</t>
  </si>
  <si>
    <t>Mayfly (Light)</t>
  </si>
  <si>
    <t>Peacock Olive</t>
  </si>
  <si>
    <t>Zug Bug</t>
  </si>
  <si>
    <t>Silver</t>
  </si>
  <si>
    <t>Glo Green</t>
  </si>
  <si>
    <t>Whiskers</t>
  </si>
  <si>
    <t>Brown; Brown; Brown</t>
  </si>
  <si>
    <t>Green; Brown; Brown</t>
  </si>
  <si>
    <t>Wooly Worms Regular</t>
  </si>
  <si>
    <t>Black &amp; Grizzly</t>
  </si>
  <si>
    <t>Brown &amp; Grizzly</t>
  </si>
  <si>
    <t>Olive &amp; Grizzly</t>
  </si>
  <si>
    <t>Peacock &amp; Grizzly</t>
  </si>
  <si>
    <t>Peacock &amp; Ginger</t>
  </si>
  <si>
    <t>Yellow &amp; Grizzly</t>
  </si>
  <si>
    <t>Wooly Worms Weighted</t>
  </si>
  <si>
    <t>Tube Flies</t>
  </si>
  <si>
    <t>Dark Blue</t>
  </si>
  <si>
    <t>Fluorescent Yellow</t>
  </si>
  <si>
    <t>Gold</t>
  </si>
  <si>
    <t>Light Blue</t>
  </si>
  <si>
    <t>Pearlsecent</t>
  </si>
  <si>
    <t>Pink</t>
  </si>
  <si>
    <t>Purple</t>
  </si>
  <si>
    <t>Black/Black KF Body/Green Egg</t>
  </si>
  <si>
    <t>Black/Black KF Body/Pink Egg</t>
  </si>
  <si>
    <t>Black/Black KF Body/Red Egg</t>
  </si>
  <si>
    <t>Brown/Brown KF Body/Green Egg</t>
  </si>
  <si>
    <t>Brown/Brown KF Body/Pink Egg</t>
  </si>
  <si>
    <t>Brown/Brown KF Body/Red Egg</t>
  </si>
  <si>
    <t>Orange/Orange KF Body/Green Egg</t>
  </si>
  <si>
    <t>Orange/Orange KF Body/Pink Egg</t>
  </si>
  <si>
    <t>Orange/Orange KF Body/Red Egg</t>
  </si>
  <si>
    <t>Purple/Purple KF Body/Green Egg</t>
  </si>
  <si>
    <t>Purple/Purple KF Body/Pink Egg</t>
  </si>
  <si>
    <t>Purple/Purple KF Body/Red Egg</t>
  </si>
  <si>
    <t>Wulff Bombers</t>
  </si>
  <si>
    <t>Mice</t>
  </si>
  <si>
    <t>Caribou Mouse - Natural</t>
  </si>
  <si>
    <t>Caribou Mouse - White</t>
  </si>
  <si>
    <t>Deer Hair Mouse</t>
  </si>
  <si>
    <t>Thunder &amp; Lightning</t>
  </si>
  <si>
    <t>2"</t>
  </si>
  <si>
    <t>1 1/2"</t>
  </si>
  <si>
    <t>1"</t>
  </si>
  <si>
    <t>3/4"</t>
  </si>
  <si>
    <t>Bee Wulff</t>
  </si>
  <si>
    <t>Chartreuse Killer Whiskers</t>
  </si>
  <si>
    <t>Badger Bomber</t>
  </si>
  <si>
    <t>Natural/Brown</t>
  </si>
  <si>
    <t>Blue</t>
  </si>
  <si>
    <t>Natural; White; Grizzly</t>
  </si>
  <si>
    <t>Natural; White; Red</t>
  </si>
  <si>
    <t>White; White; Green</t>
  </si>
  <si>
    <t>White; White; Red</t>
  </si>
  <si>
    <t>Payment Information</t>
  </si>
  <si>
    <t>Mackerel Flies</t>
  </si>
  <si>
    <t>String of 3</t>
  </si>
  <si>
    <t>Qty</t>
  </si>
  <si>
    <t>Qty Strung</t>
  </si>
  <si>
    <t>Yellow/Chartreuse - Regular</t>
  </si>
  <si>
    <t>Yellow/Green - Regular</t>
  </si>
  <si>
    <t>Yellow/Red - Regular</t>
  </si>
  <si>
    <t>Yellow/White - Regular</t>
  </si>
  <si>
    <t>White/Chartreuse - Regular</t>
  </si>
  <si>
    <t>White/Red - Regular</t>
  </si>
  <si>
    <t>White/Yellow - Regular</t>
  </si>
  <si>
    <t>Yellow/Chartreuse - Epoxy</t>
  </si>
  <si>
    <t>Yellow/Green - Epoxy</t>
  </si>
  <si>
    <t>Yellow/Red - Epoxy</t>
  </si>
  <si>
    <t>Yellow/White - Epoxy</t>
  </si>
  <si>
    <t>White/Chartreuse - Epoxy</t>
  </si>
  <si>
    <t>White/Red - Epoxy</t>
  </si>
  <si>
    <t>White/Yellow - Epoxy</t>
  </si>
  <si>
    <t>Paddy Francis</t>
  </si>
  <si>
    <t>Green Paddy</t>
  </si>
  <si>
    <t>Purple Paddy</t>
  </si>
  <si>
    <t>White Paddy</t>
  </si>
  <si>
    <t>Thunder &amp; Lightning (Blue Tip)</t>
  </si>
  <si>
    <t>Thunder &amp; Lightning (Green Tip)</t>
  </si>
  <si>
    <t>Thunder &amp; Lightning (Red Tip)</t>
  </si>
  <si>
    <t>Tricolor</t>
  </si>
  <si>
    <t>Customer Name</t>
  </si>
  <si>
    <t>Address</t>
  </si>
  <si>
    <t>City, Province, State</t>
  </si>
  <si>
    <t>Zip Code or Postal Code</t>
  </si>
  <si>
    <t>Telephone</t>
  </si>
  <si>
    <t>Today's Date</t>
  </si>
  <si>
    <t>Black - Fl. Green Brown Hackle</t>
  </si>
  <si>
    <t>Black - Fl. Green Grizzly  Hackle</t>
  </si>
  <si>
    <t>Green - Fl Red Brown Hackle</t>
  </si>
  <si>
    <t>Killer Whiskers - Green</t>
  </si>
  <si>
    <t>Brown Hackle</t>
  </si>
  <si>
    <t>Parabelle</t>
  </si>
  <si>
    <t>Blue Rat</t>
  </si>
  <si>
    <t>Sparkle Duns</t>
  </si>
  <si>
    <t>Hendrickson</t>
  </si>
  <si>
    <t>Isonychia</t>
  </si>
  <si>
    <t>Sulphur Dun</t>
  </si>
  <si>
    <t>Muddler Minnows</t>
  </si>
  <si>
    <t>Muddler Minnow Chartreuse Slim Head</t>
  </si>
  <si>
    <t>Muddler Minnow Slim Head</t>
  </si>
  <si>
    <t>Muddler Minnow Black Tail</t>
  </si>
  <si>
    <t>Muddler Minnow Fl. Green Tip, Peacock Body, Black Collar</t>
  </si>
  <si>
    <t>Muddler Minnow Fl. Green -Red Tip, Peacock Body, Black Collar</t>
  </si>
  <si>
    <t>Muddler Minnow Fl. Green Tip, Peacock Body, Fl. Blue Collar</t>
  </si>
  <si>
    <t>Muddler Minnow Fl. Green Tip, Black Body,  Pink Collar</t>
  </si>
  <si>
    <t>Muddler Minnow Fl. Green Tip, Black Body,  White Wing, Fl. Blue Collar</t>
  </si>
  <si>
    <t>Muddler Minnow Fl. Green Tip, Silver Body, Fl. Blue Collar</t>
  </si>
  <si>
    <t>Muddler Minnow Fl. Green Tip</t>
  </si>
  <si>
    <t>Muddler Minnow Fl. Orange Tip, Silver Body, Orange Collar</t>
  </si>
  <si>
    <t>Muddler Minnow Fl. Orange Tip</t>
  </si>
  <si>
    <t>Muddler Minnow Fl. Red Tip, Black Body, Black Collar</t>
  </si>
  <si>
    <t>Muddler Minnow Fl. Red Tip, Silver Body, Black Collar</t>
  </si>
  <si>
    <t>Muddler Minnow Fl. Red Tip, Silver Embossed Body, Fl. Blue Collar</t>
  </si>
  <si>
    <t>Muddler Minnow Fl. Red Tip</t>
  </si>
  <si>
    <t>Muddler Minnow Fl. Yellow Tip</t>
  </si>
  <si>
    <t>Muddler Minnow Green</t>
  </si>
  <si>
    <t>Muddler Minnow Orange</t>
  </si>
  <si>
    <t>Muddler Minnow Red</t>
  </si>
  <si>
    <t>Muddler Minnow White</t>
  </si>
  <si>
    <t>Muddler Minnow Yellow</t>
  </si>
  <si>
    <t>Muddler Minnow Black Body, Pink Collar</t>
  </si>
  <si>
    <t>Muddler Minnow Half Yellow Half Green, Green Collar</t>
  </si>
  <si>
    <t>Muddler Minnow Half Yellow Half Green, Yellow Collar</t>
  </si>
  <si>
    <t>Muddler Minnow</t>
  </si>
  <si>
    <t>Muddler Purple Slim Head</t>
  </si>
  <si>
    <t>Muddler Minnow Fl. Green Tip, Silver Body, Green Collar</t>
  </si>
  <si>
    <t>Muddler Minnow Fl. Red Tip, Silver Body, Red Collar</t>
  </si>
  <si>
    <t xml:space="preserve">Fluorescent Orange Cosseboom Green Tip </t>
  </si>
  <si>
    <t>Salmon Flies Wet - Single Hook</t>
  </si>
  <si>
    <t>Canada</t>
  </si>
  <si>
    <t>International</t>
  </si>
  <si>
    <t>Alberta</t>
  </si>
  <si>
    <t>Nova Scotia</t>
  </si>
  <si>
    <t>When you put a lowercase x in front of the Province or Territory the tax percentage will appear to the shaded area to the right.</t>
  </si>
  <si>
    <t>British Columbia</t>
  </si>
  <si>
    <t>Nunavut</t>
  </si>
  <si>
    <t>Manitoba</t>
  </si>
  <si>
    <t>Ontario</t>
  </si>
  <si>
    <t>New Brunswick</t>
  </si>
  <si>
    <t>Prince Edward Island</t>
  </si>
  <si>
    <t>Newfoundland and Ladrador</t>
  </si>
  <si>
    <t>Quebec</t>
  </si>
  <si>
    <t>Northwest Territories</t>
  </si>
  <si>
    <t>Saskatchewan</t>
  </si>
  <si>
    <t>Yukon</t>
  </si>
  <si>
    <t xml:space="preserve">The tax pecentage  according to you Province or Territory is </t>
  </si>
  <si>
    <t>Beadhead Eggs</t>
  </si>
  <si>
    <t>Orange - Veiled</t>
  </si>
  <si>
    <t>White - Veiled</t>
  </si>
  <si>
    <t>Yellow - Veiled</t>
  </si>
  <si>
    <t>Chartreuse - Veiled</t>
  </si>
  <si>
    <t>Pink - Veiled</t>
  </si>
  <si>
    <t>Save and email as an attachment</t>
  </si>
  <si>
    <t>Size</t>
  </si>
  <si>
    <t>Today's Fly Special</t>
  </si>
  <si>
    <t>Smurf Bomber - White Hackle</t>
  </si>
  <si>
    <t>Steelhead Flies</t>
  </si>
  <si>
    <t>Brad's Brat</t>
  </si>
  <si>
    <t>Fall Favourite</t>
  </si>
  <si>
    <t>Freight Train</t>
  </si>
  <si>
    <t>Grease Liner</t>
  </si>
  <si>
    <t>Green Butt Skunk</t>
  </si>
  <si>
    <t>Golden Demon</t>
  </si>
  <si>
    <t>Kalama Special</t>
  </si>
  <si>
    <t>Max Canon</t>
  </si>
  <si>
    <t>Paint Brush</t>
  </si>
  <si>
    <t>Patricia</t>
  </si>
  <si>
    <t>Patriot</t>
  </si>
  <si>
    <t>Polar Shrimp</t>
  </si>
  <si>
    <t>Purple Peril</t>
  </si>
  <si>
    <t>Skyomish Sunrise</t>
  </si>
  <si>
    <t>Steelhead Bee</t>
  </si>
  <si>
    <t>Thor</t>
  </si>
  <si>
    <t>Drifter Flies</t>
  </si>
  <si>
    <t>Drifters</t>
  </si>
  <si>
    <t xml:space="preserve">White Brown/Grizzly - Purple - Brown/Grizzly </t>
  </si>
  <si>
    <t>White Yellow - Black - Blue</t>
  </si>
  <si>
    <t>The Pearl</t>
  </si>
  <si>
    <t>How to Use the Excel Order Forms</t>
  </si>
  <si>
    <t>Anglers Choice Salmon Flies</t>
  </si>
  <si>
    <t>Unit Price</t>
  </si>
  <si>
    <t>Skittle Bomber</t>
  </si>
  <si>
    <t>Flies with Eyes</t>
  </si>
  <si>
    <t>Today's Special</t>
  </si>
  <si>
    <t>Mackerel Flies - Regular Lacguered</t>
  </si>
  <si>
    <t>MacIntoish - Dry Flies</t>
  </si>
  <si>
    <t>Nu-Floatable Bombers</t>
  </si>
  <si>
    <t>Sheppard's Bombers - Fl. Chenille Tip</t>
  </si>
  <si>
    <t>Sheppard's Bugs - Fl. Chenille Tip</t>
  </si>
  <si>
    <t>Streamers - Stainless Hook</t>
  </si>
  <si>
    <t xml:space="preserve">Green This is It </t>
  </si>
  <si>
    <t>This is It Flies</t>
  </si>
  <si>
    <t>Anglers Choice Flies</t>
  </si>
  <si>
    <t>Net Strung</t>
  </si>
  <si>
    <t>Table of Contents</t>
  </si>
  <si>
    <t>Account Summary</t>
  </si>
  <si>
    <t>Reset by entering the 0 digit in the cell</t>
  </si>
  <si>
    <t>Green Machine - Wet</t>
  </si>
  <si>
    <t>CBC Flies - Wet</t>
  </si>
  <si>
    <t>Fly Brochure</t>
  </si>
  <si>
    <r>
      <t xml:space="preserve">1 </t>
    </r>
    <r>
      <rPr>
        <b/>
        <sz val="24"/>
        <color indexed="10"/>
        <rFont val="Arial"/>
      </rPr>
      <t>↓</t>
    </r>
  </si>
  <si>
    <r>
      <t xml:space="preserve">2 </t>
    </r>
    <r>
      <rPr>
        <b/>
        <sz val="24"/>
        <color indexed="10"/>
        <rFont val="Arial"/>
      </rPr>
      <t>→</t>
    </r>
  </si>
  <si>
    <r>
      <t xml:space="preserve">3 </t>
    </r>
    <r>
      <rPr>
        <b/>
        <sz val="24"/>
        <color indexed="10"/>
        <rFont val="Arial"/>
      </rPr>
      <t>↓</t>
    </r>
  </si>
  <si>
    <r>
      <t xml:space="preserve">4 </t>
    </r>
    <r>
      <rPr>
        <b/>
        <sz val="24"/>
        <color indexed="10"/>
        <rFont val="Arial"/>
      </rPr>
      <t>→</t>
    </r>
  </si>
  <si>
    <r>
      <t xml:space="preserve">5 </t>
    </r>
    <r>
      <rPr>
        <b/>
        <sz val="24"/>
        <color indexed="10"/>
        <rFont val="Arial"/>
      </rPr>
      <t>→</t>
    </r>
  </si>
  <si>
    <t>Saltwater Baitfish Flies</t>
  </si>
  <si>
    <t>DNA Clouser White/Dark Olive</t>
  </si>
  <si>
    <t>White/Tan</t>
  </si>
  <si>
    <t>White/Red</t>
  </si>
  <si>
    <r>
      <t xml:space="preserve">For tax purposes put a lowercase x in the cell next to your country. </t>
    </r>
    <r>
      <rPr>
        <b/>
        <sz val="16"/>
        <color indexed="10"/>
        <rFont val="Arial"/>
        <family val="2"/>
      </rPr>
      <t>Reset by entering the digit 0 (zero).</t>
    </r>
  </si>
  <si>
    <r>
      <t xml:space="preserve">Canadian Customers must also put a lowercase x in the cell front of their province or territory. </t>
    </r>
    <r>
      <rPr>
        <b/>
        <sz val="18"/>
        <color indexed="10"/>
        <rFont val="Arial"/>
        <family val="2"/>
      </rPr>
      <t>Reset by entering the digit 0 (zero)</t>
    </r>
    <r>
      <rPr>
        <sz val="18"/>
        <rFont val="Arial"/>
        <family val="2"/>
      </rPr>
      <t>.</t>
    </r>
  </si>
  <si>
    <t>STRAIGHT LINE SPORTS</t>
  </si>
  <si>
    <r>
      <t xml:space="preserve">Price Quote Only. Put a lowercase x in the cell to the right. </t>
    </r>
    <r>
      <rPr>
        <b/>
        <sz val="18"/>
        <color indexed="10"/>
        <rFont val="Arial"/>
      </rPr>
      <t>→</t>
    </r>
  </si>
  <si>
    <t>Specify Delivery Date →</t>
  </si>
  <si>
    <t>For pickup put a lowercase x in the cell to the right →</t>
  </si>
  <si>
    <t>Long Tail Glitter Bugs - Wet</t>
  </si>
  <si>
    <t>Black/Green/Black - Pearl</t>
  </si>
  <si>
    <t>Black/Green/Brown - Pearl</t>
  </si>
  <si>
    <t>Lomond River Streamer</t>
  </si>
  <si>
    <t>Straight Line Sports</t>
  </si>
  <si>
    <t>ANGLERS CHOICE SALMON FLIES</t>
  </si>
  <si>
    <t>Reset cells by entering the digit 0 (zero)</t>
  </si>
  <si>
    <t>CHECK THE FLY BROCHURE FOR LIST OF PATTERNS AND SIZES</t>
  </si>
  <si>
    <t>ANTS</t>
  </si>
  <si>
    <t>BEADHEAD EGGS</t>
  </si>
  <si>
    <t>BAITFISH FLIES</t>
  </si>
  <si>
    <t>BEETLES</t>
  </si>
  <si>
    <t>BOMBERS</t>
  </si>
  <si>
    <t>Totals</t>
  </si>
  <si>
    <t>No of Flies</t>
  </si>
  <si>
    <t>BUGS</t>
  </si>
  <si>
    <t>BUMBLE BEE BOMBERS</t>
  </si>
  <si>
    <t>BUTTEFLIES DRY -COLLAR HACKLE</t>
  </si>
  <si>
    <t>BUTTEFLIES DRY - NO COLLAR HACKLE</t>
  </si>
  <si>
    <t>BUTTEFLIES WET</t>
  </si>
  <si>
    <t>COSSEBOOMS</t>
  </si>
  <si>
    <t>CBC - WET FLIES</t>
  </si>
  <si>
    <t>CRYSTAL EGGS</t>
  </si>
  <si>
    <t>DAMSEL FLIES</t>
  </si>
  <si>
    <t>DARK WATER FLIES</t>
  </si>
  <si>
    <t>DEER HAIR FROGS</t>
  </si>
  <si>
    <t>DRIFTER FLIES</t>
  </si>
  <si>
    <t>EGG SUCKING LEECHES</t>
  </si>
  <si>
    <t>EPOXY MINNOWS - WEIGHTED</t>
  </si>
  <si>
    <t>EXTENDED BODY MAYFLIES</t>
  </si>
  <si>
    <t>FLASH BOMBERS</t>
  </si>
  <si>
    <t>FLIES WITH EYES</t>
  </si>
  <si>
    <t>FOAM BOMBERS</t>
  </si>
  <si>
    <t>FOAM BUGS</t>
  </si>
  <si>
    <t>GLO FLIES</t>
  </si>
  <si>
    <t>GOLD &amp; SILVER SERIES</t>
  </si>
  <si>
    <t>GRIZZLY BUGS</t>
  </si>
  <si>
    <t>GROUSE FLIES</t>
  </si>
  <si>
    <t>HOT HEADS</t>
  </si>
  <si>
    <t>HUMBER RIVER SERIES</t>
  </si>
  <si>
    <t>HUMPIES</t>
  </si>
  <si>
    <t>KRYSTAL BUGS</t>
  </si>
  <si>
    <t>LONG TAIL GLITTER BUGS - WET</t>
  </si>
  <si>
    <t>MACKEREL FLIES</t>
  </si>
  <si>
    <t>MACINTOISH FLIES</t>
  </si>
  <si>
    <t>MARABOU MUDDLERS</t>
  </si>
  <si>
    <t>MATUKA FLIES</t>
  </si>
  <si>
    <t>MICE</t>
  </si>
  <si>
    <t>MINNOWS</t>
  </si>
  <si>
    <t>MUDDLER MINNOWS</t>
  </si>
  <si>
    <t>NU-FLOATABLE BOMBERS</t>
  </si>
  <si>
    <t>Patterns</t>
  </si>
  <si>
    <t>No. Flies</t>
  </si>
  <si>
    <t>Number of Flies</t>
  </si>
  <si>
    <t>PADDY FRANCIS</t>
  </si>
  <si>
    <t>POLAR BAITS</t>
  </si>
  <si>
    <t>R.A.T. FLIES</t>
  </si>
  <si>
    <t>REGULAR DRY FLIES</t>
  </si>
  <si>
    <t>Sizes</t>
  </si>
  <si>
    <t>SALMON FLIES - WET</t>
  </si>
  <si>
    <t>SALMON FLIES - WET JC</t>
  </si>
  <si>
    <t>Salmon Flies Wet - Single Hook JC</t>
  </si>
  <si>
    <t>SALTWATER FLIES</t>
  </si>
  <si>
    <t>SALTWATER BAITFISH FLIES</t>
  </si>
  <si>
    <t>SEA TROUT SHRIMP</t>
  </si>
  <si>
    <t>SHEPPARD'S BOMBERS FLUORESCENT CHENILLE TIP</t>
  </si>
  <si>
    <t>SHEPPARD'S BUCK BUGS</t>
  </si>
  <si>
    <t>SHEPPARD'S BUGS - FLUORESCENT CHENILLE TIP</t>
  </si>
  <si>
    <t>SPARKLE DUNS</t>
  </si>
  <si>
    <t>SPLIT-WING BOMBERS</t>
  </si>
  <si>
    <t>STEELHEAD FLIES</t>
  </si>
  <si>
    <t>STIMULATOR FLIES</t>
  </si>
  <si>
    <t>STONEFLIES</t>
  </si>
  <si>
    <t>STREAMERS - REGULAR HOOK</t>
  </si>
  <si>
    <t>STREAMERS - STAINLESS HOOK</t>
  </si>
  <si>
    <t>THIS IS IT FLIES</t>
  </si>
  <si>
    <t>TODAY'S SPECIAL</t>
  </si>
  <si>
    <t>TOTAL GLOW FLIES</t>
  </si>
  <si>
    <t>TROUT FLIES</t>
  </si>
  <si>
    <t>TROUT FLY NYMPHS</t>
  </si>
  <si>
    <t>TUBE FLIES</t>
  </si>
  <si>
    <t>WHISKERS</t>
  </si>
  <si>
    <t>WIGGLERS</t>
  </si>
  <si>
    <t>WOOLY WORMS REGULAR</t>
  </si>
  <si>
    <t>ZONKERS - REGULAR</t>
  </si>
  <si>
    <t>ZONKERS - WEIGHTED</t>
  </si>
  <si>
    <t>WULFF BOMBERS</t>
  </si>
  <si>
    <t>BUCK BUGS</t>
  </si>
  <si>
    <t>R.A. T. Flies</t>
  </si>
  <si>
    <t>SLINKIES</t>
  </si>
  <si>
    <t>AC Thunder &amp; Lightning</t>
  </si>
  <si>
    <t>AC Yellow &amp; Green</t>
  </si>
  <si>
    <t>Purple - Fl. Green Brown Hackle</t>
  </si>
  <si>
    <t>Purple - Fl. Green Grizzly Hackle</t>
  </si>
  <si>
    <t>Sub Bugs</t>
  </si>
  <si>
    <t>SUB BUGS</t>
  </si>
  <si>
    <t>Sub Bugs - Bronze Hook</t>
  </si>
  <si>
    <t>Sub Bugs - Black Hook</t>
  </si>
  <si>
    <t>Black / Fl. Green Grizzly Hackle</t>
  </si>
  <si>
    <t>Green / Fl. Green Tip Silver Tag Brown Hackle</t>
  </si>
  <si>
    <t>Green Fl. Red Brown Hackle</t>
  </si>
  <si>
    <t>Purple / Fl. Green Brown Hackle</t>
  </si>
  <si>
    <t>Black -/ Fl. Green Brown Hackle</t>
  </si>
  <si>
    <t xml:space="preserve">Purple / Fl. Green Grizzly Hackle </t>
  </si>
  <si>
    <t>Green / Chartreuse KF Grizzly Chartreuse Hackle</t>
  </si>
  <si>
    <t>White/ UV Pearl Chartreuse Orange Hackle</t>
  </si>
  <si>
    <t>Silver Downeaster</t>
  </si>
  <si>
    <t>Green Machine - Krystal</t>
  </si>
  <si>
    <t>Muddy Buddy - Black</t>
  </si>
  <si>
    <t>Woolly Buggers</t>
  </si>
  <si>
    <t>WOOLLY BUGGERS</t>
  </si>
  <si>
    <t>Olive/Grizzly</t>
  </si>
  <si>
    <t>Caddis Flies</t>
  </si>
  <si>
    <t>CADDIS FLIES</t>
  </si>
  <si>
    <t>Gaddard Caddis</t>
  </si>
  <si>
    <t>Double Bunny</t>
  </si>
  <si>
    <t>Natural/White</t>
  </si>
  <si>
    <t>Bead Head Nymphs</t>
  </si>
  <si>
    <t>Emerging Bead Head Nymphs</t>
  </si>
  <si>
    <t>BEAD HEAD NYMPHS</t>
  </si>
  <si>
    <t>Black - Black Bead Head</t>
  </si>
  <si>
    <t>EMERGING BEAD HEAD NYMPHS</t>
  </si>
  <si>
    <t>BLOOD WORMS</t>
  </si>
  <si>
    <t>Blood Worms</t>
  </si>
  <si>
    <t>Blood Worm - Red Flexx</t>
  </si>
  <si>
    <t>Blood Worm - Holo Red</t>
  </si>
  <si>
    <t>Blood Worm - Marabou Red</t>
  </si>
  <si>
    <t>Blood Worm - Larva Red</t>
  </si>
  <si>
    <t>CHIRONOMIDS</t>
  </si>
  <si>
    <t>Red and Pearl</t>
  </si>
  <si>
    <t>Chironomids</t>
  </si>
  <si>
    <t>You may email me the patterns, sizes, and quantities. I will add them to the form and email you the Price Quote.</t>
  </si>
  <si>
    <t>Special Ties</t>
  </si>
  <si>
    <t>SPECIAL TIES</t>
  </si>
  <si>
    <t>Fluorescent Green Cosseboom Special</t>
  </si>
  <si>
    <t>Blue Charm - Split Wing</t>
  </si>
  <si>
    <t>Caddis Papa</t>
  </si>
  <si>
    <t>Caddis Pupa Chartreuse</t>
  </si>
  <si>
    <t>Caddis Pupa</t>
  </si>
  <si>
    <t>CADDIS PUPA FLIES</t>
  </si>
  <si>
    <t>Glitter Bugs</t>
  </si>
  <si>
    <t>GLITTER BUGS</t>
  </si>
  <si>
    <t>Black/Black/Brown</t>
  </si>
  <si>
    <t>Green/Green/Brown</t>
  </si>
  <si>
    <t>Natural/Pearl/Brown</t>
  </si>
  <si>
    <t>Purple/Pearl/Brown</t>
  </si>
  <si>
    <t>Red/Red/Brown</t>
  </si>
  <si>
    <t>Type in the Today's Fly Special, Unit Price , Size and Qty Required</t>
  </si>
  <si>
    <t>Reset the cells by entering the 0 (Zero) Digit</t>
  </si>
  <si>
    <t>Enter website</t>
  </si>
  <si>
    <t>SURF CANDY</t>
  </si>
  <si>
    <t>Surf Candy - Stainless Steel Hook</t>
  </si>
  <si>
    <t>Surf Candy</t>
  </si>
  <si>
    <t>Baitfish Imitation Flies</t>
  </si>
  <si>
    <t>BAITFISH IMITATION FLIES</t>
  </si>
  <si>
    <t>4/0</t>
  </si>
  <si>
    <t>3/0</t>
  </si>
  <si>
    <t>2/0</t>
  </si>
  <si>
    <t>Driftwood Shad</t>
  </si>
  <si>
    <t>Ripple Shad</t>
  </si>
  <si>
    <t>Baitftish Imitation Flies</t>
  </si>
  <si>
    <t>Add your order for Flies on Special</t>
  </si>
  <si>
    <t>Other Size</t>
  </si>
  <si>
    <t>Additional</t>
  </si>
  <si>
    <t>Flies</t>
  </si>
  <si>
    <t>Additional Flies</t>
  </si>
  <si>
    <t>ADDITIONAL FLIES</t>
  </si>
  <si>
    <t>Today's Fly Special and others can be ordered on the additional spreadsheet.</t>
  </si>
  <si>
    <t>Total Number of Flies</t>
  </si>
  <si>
    <t>Fly Order (Before Discount)</t>
  </si>
  <si>
    <t>Rat-Face McDougal</t>
  </si>
  <si>
    <t>WOOLLY WORMS WEIGHTED</t>
  </si>
  <si>
    <t>Woolly Worms Weighted</t>
  </si>
  <si>
    <t>Shaggy Bombers</t>
  </si>
  <si>
    <t>SHAGGY BOMBERS</t>
  </si>
  <si>
    <t>Black/Black/Black</t>
  </si>
  <si>
    <t>Natural/White/Orange</t>
  </si>
  <si>
    <t>Mackerel Bites</t>
  </si>
  <si>
    <t>MACKEREL BITES</t>
  </si>
  <si>
    <t>Chartreuse and Chartreuse</t>
  </si>
  <si>
    <t>Size 2/0</t>
  </si>
  <si>
    <t>Mini Bites</t>
  </si>
  <si>
    <t>MINI BITES</t>
  </si>
  <si>
    <t>Smelt Bites - Weighted</t>
  </si>
  <si>
    <t>SMELT BITES - WEIGHTED</t>
  </si>
  <si>
    <t>Pearl</t>
  </si>
  <si>
    <t>Green - Red Gill</t>
  </si>
  <si>
    <t>COMMUNITY FLIES</t>
  </si>
  <si>
    <t>Community Flies</t>
  </si>
  <si>
    <t>Freshwater Flies</t>
  </si>
  <si>
    <t>Foam Bug Black/Black/Black</t>
  </si>
  <si>
    <t>Wet Bug Green/Green-Red Pearl/Brown</t>
  </si>
  <si>
    <t>Sea Trout Fly Black &amp; Black</t>
  </si>
  <si>
    <t>Sea Trout Fly Black &amp; Silver</t>
  </si>
  <si>
    <t>4 1/2"</t>
  </si>
  <si>
    <t>COD TEASER - Pearl</t>
  </si>
  <si>
    <t>Big Fish Flies - Wiggle Tails</t>
  </si>
  <si>
    <t>Big Fish Flies - Wiggle Tail Grey</t>
  </si>
  <si>
    <t>Big Fish Flies - Wiggle Tail Brown</t>
  </si>
  <si>
    <t>Big Fish Flies - Wiggle Tail White</t>
  </si>
  <si>
    <t>1/0</t>
  </si>
  <si>
    <t>Caddis Pupa Red</t>
  </si>
  <si>
    <t>Caddis Pupa Brown</t>
  </si>
  <si>
    <t>Caddis Pupa Olive</t>
  </si>
  <si>
    <t>Caddis Pupa Orange</t>
  </si>
  <si>
    <t>Black - BH Orange</t>
  </si>
  <si>
    <t>Brown - BH Orange</t>
  </si>
  <si>
    <t>Olive - BH Orange</t>
  </si>
  <si>
    <t>Purple - BH Orange</t>
  </si>
  <si>
    <t>Surf Candy Green &amp; White - Red Gill</t>
  </si>
  <si>
    <t>Surf Candy Chartreuse &amp; White</t>
  </si>
  <si>
    <t>Surf Candy Tan &amp; Chartreuse</t>
  </si>
  <si>
    <t>Surf Candy Camo</t>
  </si>
  <si>
    <t>Stainless-steel Hook</t>
  </si>
  <si>
    <t xml:space="preserve">Chartreuse &amp; White - Grizzly </t>
  </si>
  <si>
    <t xml:space="preserve">Chartreuse &amp; White - Stripped </t>
  </si>
  <si>
    <t>Olive &amp; White</t>
  </si>
  <si>
    <t>Pink &amp; White</t>
  </si>
  <si>
    <t>Yellow &amp; White</t>
  </si>
  <si>
    <t>Chartreuse &amp; White - Black</t>
  </si>
  <si>
    <t>Tan &amp; WHITE</t>
  </si>
  <si>
    <t>Black Hook Buck Bug Green/Green-Red/Brown Pearl Tail</t>
  </si>
  <si>
    <t>Black/Black/Blue</t>
  </si>
  <si>
    <t>White/White/White</t>
  </si>
  <si>
    <t xml:space="preserve">Hot Heads - Trout Flies </t>
  </si>
  <si>
    <t>Silver/Black/Black</t>
  </si>
  <si>
    <t>Silver/Black/Blue</t>
  </si>
  <si>
    <t>Silver/Green/Black</t>
  </si>
  <si>
    <t>Silver/Orange/Black</t>
  </si>
  <si>
    <t>Silver/Yellow/Black</t>
  </si>
  <si>
    <t>Caddis Pupa Black</t>
  </si>
  <si>
    <t>Caddis Pupa Flies</t>
  </si>
  <si>
    <t>Black/Pearl-Green Red/Black</t>
  </si>
  <si>
    <t>Green/Pearl-Green Red/Brown</t>
  </si>
  <si>
    <t>Orange/Orange/Orange</t>
  </si>
  <si>
    <t>Green/Pearl-Red/Brown</t>
  </si>
  <si>
    <t>Blue Paddy</t>
  </si>
  <si>
    <t xml:space="preserve">Orange-Green-Orange/Green/Orange </t>
  </si>
  <si>
    <t>Yellow-Brown-Yellow-Brown/Brown</t>
  </si>
  <si>
    <t>Yellow-Green-Yellow/Green/Yellow</t>
  </si>
  <si>
    <t>Yellow-Orange-Yellow/Yellow</t>
  </si>
  <si>
    <t>C - Flies</t>
  </si>
  <si>
    <t>C - FLIES</t>
  </si>
  <si>
    <t>Holo Red</t>
  </si>
  <si>
    <t>Fluorescent Green</t>
  </si>
  <si>
    <t>Pearly</t>
  </si>
  <si>
    <t>Pearl &amp; Black</t>
  </si>
  <si>
    <t>CRUNCHERS</t>
  </si>
  <si>
    <t>Crunchers</t>
  </si>
  <si>
    <t>Black &amp; Green</t>
  </si>
  <si>
    <t>Black &amp; Orange</t>
  </si>
  <si>
    <t>Black &amp; Yellow</t>
  </si>
  <si>
    <t>Trout Flies Top 10 For Newfoundland</t>
  </si>
  <si>
    <t>CHECK THE FLY BROCHURE FOR LIST OF PATTERNS</t>
  </si>
  <si>
    <t>Top 10 Trout Flies for Newfoundland</t>
  </si>
  <si>
    <t>Total Packs</t>
  </si>
  <si>
    <t>TOP 10 TROUT FLIES FOR NEWFOUNDLAND</t>
  </si>
  <si>
    <t>No of Packs</t>
  </si>
  <si>
    <t>TOP 10 SALMON WET FLIES FOR NEWFOUNDLAND</t>
  </si>
  <si>
    <t>Top 10 Salmon Wet Flies for Newfoundland</t>
  </si>
  <si>
    <t>Total Top 10 Salmon Wet Flies For Newfoundland</t>
  </si>
  <si>
    <t>Total Top 10 Trout Flies For Newfoundland</t>
  </si>
  <si>
    <t>Salmon Wet Flies</t>
  </si>
  <si>
    <t>Salmon Fies Top 10 For Newfoundland</t>
  </si>
  <si>
    <t>Peacock Body; Orange Wing</t>
  </si>
  <si>
    <t>Brown Paddy</t>
  </si>
  <si>
    <t>x</t>
  </si>
  <si>
    <t>We cannot guarantee full delivery of fly orders received during the fishing seasons.</t>
  </si>
  <si>
    <t>FREE Postage in Canada on fly orders over $5.00 with a discount equivalent to the Canadian GST/HST. Free postage on International orders over $20.00. All prices are in Canadian Funds.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</si>
</sst>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7" formatCode="&quot;$&quot;#,##0.00;\-&quot;$&quot;#,##0.00"/>
    <numFmt numFmtId="8" formatCode="&quot;$&quot;#,##0.00;[Red]\-&quot;$&quot;#,##0.00"/>
    <numFmt numFmtId="44" formatCode="_-&quot;$&quot;* #,##0.00_-;\-&quot;$&quot;* #,##0.00_-;_-&quot;$&quot;* &quot;-&quot;??_-;_-@_-"/>
    <numFmt numFmtId="164" formatCode="&quot;$&quot;#,##0.00_);[Red]\(&quot;$&quot;#,##0.00\)"/>
    <numFmt numFmtId="165" formatCode="[$-F800]dddd\,\ mmmm\ dd\,\ yyyy"/>
    <numFmt numFmtId="166" formatCode="&quot;$&quot;#,##0.00"/>
    <numFmt numFmtId="167" formatCode="mmmm\ d\,\ yyyy"/>
    <numFmt numFmtId="168" formatCode="0.000%"/>
    <numFmt numFmtId="169" formatCode="0;[Red]0"/>
  </numFmts>
  <fonts count="52" x14ac:knownFonts="1">
    <font>
      <sz val="10"/>
      <name val="Arial"/>
    </font>
    <font>
      <sz val="10"/>
      <name val="Arial"/>
    </font>
    <font>
      <u/>
      <sz val="10"/>
      <color indexed="12"/>
      <name val="Arial"/>
    </font>
    <font>
      <sz val="14"/>
      <name val="Arial"/>
      <family val="2"/>
    </font>
    <font>
      <sz val="24"/>
      <name val="Arial"/>
      <family val="2"/>
    </font>
    <font>
      <b/>
      <sz val="14"/>
      <color indexed="10"/>
      <name val="Arial"/>
      <family val="2"/>
    </font>
    <font>
      <u/>
      <sz val="14"/>
      <color indexed="12"/>
      <name val="Arial"/>
      <family val="2"/>
    </font>
    <font>
      <sz val="14"/>
      <name val="Arial"/>
    </font>
    <font>
      <u/>
      <sz val="18"/>
      <color indexed="12"/>
      <name val="Arial"/>
    </font>
    <font>
      <b/>
      <sz val="14"/>
      <color indexed="12"/>
      <name val="Arial"/>
      <family val="2"/>
    </font>
    <font>
      <sz val="16"/>
      <name val="Arial"/>
      <family val="2"/>
    </font>
    <font>
      <sz val="18"/>
      <color indexed="12"/>
      <name val="Arial"/>
    </font>
    <font>
      <b/>
      <sz val="24"/>
      <color indexed="10"/>
      <name val="Arial"/>
      <family val="2"/>
    </font>
    <font>
      <sz val="18"/>
      <name val="Arial"/>
      <family val="2"/>
    </font>
    <font>
      <sz val="18"/>
      <color indexed="8"/>
      <name val="Arial"/>
      <family val="2"/>
    </font>
    <font>
      <b/>
      <sz val="18"/>
      <name val="Arial"/>
      <family val="2"/>
    </font>
    <font>
      <sz val="24"/>
      <name val="Arial"/>
    </font>
    <font>
      <b/>
      <sz val="18"/>
      <color indexed="10"/>
      <name val="Arial"/>
      <family val="2"/>
    </font>
    <font>
      <u/>
      <sz val="18"/>
      <color indexed="12"/>
      <name val="Arial"/>
      <family val="2"/>
    </font>
    <font>
      <b/>
      <sz val="24"/>
      <color indexed="10"/>
      <name val="Arial"/>
    </font>
    <font>
      <sz val="18"/>
      <name val="Arial"/>
    </font>
    <font>
      <b/>
      <sz val="18"/>
      <color indexed="12"/>
      <name val="Arial"/>
      <family val="2"/>
    </font>
    <font>
      <b/>
      <sz val="18"/>
      <color indexed="8"/>
      <name val="Arial"/>
      <family val="2"/>
    </font>
    <font>
      <sz val="16"/>
      <color indexed="8"/>
      <name val="Arial"/>
      <family val="2"/>
    </font>
    <font>
      <b/>
      <u/>
      <sz val="18"/>
      <color indexed="12"/>
      <name val="Arial"/>
      <family val="2"/>
    </font>
    <font>
      <sz val="18"/>
      <color indexed="22"/>
      <name val="Arial"/>
      <family val="2"/>
    </font>
    <font>
      <u/>
      <sz val="18"/>
      <color indexed="8"/>
      <name val="Arial"/>
      <family val="2"/>
    </font>
    <font>
      <sz val="18"/>
      <color indexed="8"/>
      <name val="Arial"/>
    </font>
    <font>
      <b/>
      <sz val="16"/>
      <color indexed="10"/>
      <name val="Arial"/>
      <family val="2"/>
    </font>
    <font>
      <b/>
      <sz val="16"/>
      <name val="Arial"/>
      <family val="2"/>
    </font>
    <font>
      <b/>
      <sz val="18"/>
      <color indexed="10"/>
      <name val="Arial"/>
    </font>
    <font>
      <sz val="8"/>
      <name val="Arial"/>
    </font>
    <font>
      <u/>
      <sz val="16"/>
      <color indexed="12"/>
      <name val="Arial"/>
    </font>
    <font>
      <sz val="16"/>
      <name val="Arial"/>
    </font>
    <font>
      <u/>
      <sz val="16"/>
      <color indexed="12"/>
      <name val="Arial"/>
      <family val="2"/>
    </font>
    <font>
      <sz val="10"/>
      <color indexed="8"/>
      <name val="Arial"/>
    </font>
    <font>
      <sz val="16"/>
      <color indexed="8"/>
      <name val="Arial"/>
    </font>
    <font>
      <u/>
      <sz val="16"/>
      <color indexed="8"/>
      <name val="Arial"/>
    </font>
    <font>
      <b/>
      <sz val="10"/>
      <color indexed="8"/>
      <name val="Arial"/>
      <family val="2"/>
    </font>
    <font>
      <b/>
      <sz val="16"/>
      <color indexed="8"/>
      <name val="Arial"/>
      <family val="2"/>
    </font>
    <font>
      <u/>
      <sz val="26"/>
      <color indexed="12"/>
      <name val="Arial"/>
    </font>
    <font>
      <u/>
      <sz val="14"/>
      <color indexed="12"/>
      <name val="Arial"/>
    </font>
    <font>
      <sz val="14"/>
      <color indexed="8"/>
      <name val="Arial"/>
    </font>
    <font>
      <u/>
      <sz val="24"/>
      <color indexed="12"/>
      <name val="Arial"/>
    </font>
    <font>
      <sz val="18"/>
      <color indexed="10"/>
      <name val="Arial"/>
    </font>
    <font>
      <sz val="10"/>
      <color indexed="10"/>
      <name val="Arial"/>
    </font>
    <font>
      <b/>
      <u/>
      <sz val="24"/>
      <color indexed="10"/>
      <name val="Arial"/>
      <family val="2"/>
    </font>
    <font>
      <sz val="18"/>
      <color theme="1"/>
      <name val="Arial"/>
      <family val="2"/>
    </font>
    <font>
      <b/>
      <sz val="18"/>
      <color rgb="FFFF0000"/>
      <name val="Arial"/>
      <family val="2"/>
    </font>
    <font>
      <b/>
      <sz val="16"/>
      <color rgb="FFFF0000"/>
      <name val="Arial"/>
      <family val="2"/>
    </font>
    <font>
      <sz val="16"/>
      <color theme="1"/>
      <name val="Arial"/>
      <family val="2"/>
    </font>
    <font>
      <u/>
      <sz val="18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CC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</cellStyleXfs>
  <cellXfs count="646">
    <xf numFmtId="0" fontId="0" fillId="0" borderId="0" xfId="0"/>
    <xf numFmtId="0" fontId="0" fillId="0" borderId="0" xfId="0" applyProtection="1">
      <protection locked="0"/>
    </xf>
    <xf numFmtId="165" fontId="3" fillId="0" borderId="1" xfId="0" applyNumberFormat="1" applyFont="1" applyBorder="1" applyAlignment="1" applyProtection="1">
      <alignment horizontal="center"/>
      <protection locked="0"/>
    </xf>
    <xf numFmtId="165" fontId="5" fillId="0" borderId="1" xfId="0" applyNumberFormat="1" applyFont="1" applyBorder="1" applyAlignment="1" applyProtection="1">
      <alignment horizontal="center"/>
      <protection locked="0"/>
    </xf>
    <xf numFmtId="0" fontId="6" fillId="0" borderId="0" xfId="2" applyFont="1" applyAlignment="1" applyProtection="1">
      <alignment horizontal="left" vertical="center"/>
      <protection locked="0"/>
    </xf>
    <xf numFmtId="0" fontId="13" fillId="3" borderId="1" xfId="0" applyFont="1" applyFill="1" applyBorder="1" applyProtection="1">
      <protection locked="0"/>
    </xf>
    <xf numFmtId="0" fontId="15" fillId="3" borderId="1" xfId="0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>
      <alignment horizontal="center"/>
    </xf>
    <xf numFmtId="0" fontId="15" fillId="3" borderId="1" xfId="0" applyFont="1" applyFill="1" applyBorder="1" applyProtection="1">
      <protection locked="0"/>
    </xf>
    <xf numFmtId="0" fontId="12" fillId="4" borderId="1" xfId="2" applyNumberFormat="1" applyFont="1" applyFill="1" applyBorder="1" applyAlignment="1" applyProtection="1">
      <alignment horizontal="lef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13" fillId="0" borderId="0" xfId="0" applyFont="1" applyAlignment="1" applyProtection="1">
      <alignment vertic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8" fillId="0" borderId="1" xfId="2" applyFont="1" applyBorder="1" applyAlignment="1" applyProtection="1">
      <alignment vertical="center"/>
      <protection locked="0"/>
    </xf>
    <xf numFmtId="0" fontId="0" fillId="0" borderId="0" xfId="0" applyAlignment="1">
      <alignment vertical="center"/>
    </xf>
    <xf numFmtId="0" fontId="15" fillId="3" borderId="1" xfId="0" applyFont="1" applyFill="1" applyBorder="1" applyAlignment="1" applyProtection="1">
      <alignment vertical="center" wrapText="1"/>
      <protection locked="0"/>
    </xf>
    <xf numFmtId="0" fontId="22" fillId="3" borderId="1" xfId="2" applyFont="1" applyFill="1" applyBorder="1" applyAlignment="1" applyProtection="1">
      <alignment vertical="center"/>
      <protection locked="0"/>
    </xf>
    <xf numFmtId="0" fontId="24" fillId="4" borderId="1" xfId="2" applyFont="1" applyFill="1" applyBorder="1" applyAlignment="1" applyProtection="1">
      <protection locked="0"/>
    </xf>
    <xf numFmtId="0" fontId="13" fillId="0" borderId="1" xfId="0" applyFont="1" applyBorder="1" applyProtection="1">
      <protection locked="0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18" fillId="0" borderId="1" xfId="2" applyFont="1" applyBorder="1" applyAlignment="1" applyProtection="1">
      <protection locked="0"/>
    </xf>
    <xf numFmtId="166" fontId="14" fillId="0" borderId="1" xfId="2" applyNumberFormat="1" applyFont="1" applyBorder="1" applyAlignment="1" applyProtection="1"/>
    <xf numFmtId="0" fontId="13" fillId="0" borderId="1" xfId="0" applyFont="1" applyBorder="1" applyAlignment="1" applyProtection="1">
      <alignment horizontal="center"/>
      <protection locked="0"/>
    </xf>
    <xf numFmtId="1" fontId="13" fillId="0" borderId="1" xfId="0" applyNumberFormat="1" applyFont="1" applyBorder="1" applyAlignment="1">
      <alignment horizontal="center"/>
    </xf>
    <xf numFmtId="164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/>
    <xf numFmtId="38" fontId="13" fillId="0" borderId="1" xfId="0" applyNumberFormat="1" applyFont="1" applyBorder="1" applyAlignment="1" applyProtection="1">
      <alignment horizontal="center"/>
      <protection locked="0"/>
    </xf>
    <xf numFmtId="0" fontId="13" fillId="2" borderId="1" xfId="0" applyFont="1" applyFill="1" applyBorder="1" applyAlignment="1">
      <alignment horizontal="center"/>
    </xf>
    <xf numFmtId="0" fontId="13" fillId="0" borderId="1" xfId="0" applyFont="1" applyBorder="1" applyAlignment="1" applyProtection="1">
      <alignment vertical="center"/>
      <protection locked="0"/>
    </xf>
    <xf numFmtId="166" fontId="13" fillId="0" borderId="1" xfId="0" applyNumberFormat="1" applyFont="1" applyBorder="1" applyAlignment="1">
      <alignment vertical="center"/>
    </xf>
    <xf numFmtId="0" fontId="18" fillId="0" borderId="1" xfId="2" applyFont="1" applyFill="1" applyBorder="1" applyAlignment="1" applyProtection="1">
      <alignment vertical="center"/>
      <protection locked="0"/>
    </xf>
    <xf numFmtId="38" fontId="13" fillId="0" borderId="1" xfId="0" applyNumberFormat="1" applyFont="1" applyBorder="1" applyAlignment="1" applyProtection="1">
      <alignment horizontal="center"/>
      <protection hidden="1"/>
    </xf>
    <xf numFmtId="0" fontId="24" fillId="5" borderId="1" xfId="2" applyFont="1" applyFill="1" applyBorder="1" applyAlignment="1" applyProtection="1">
      <protection locked="0"/>
    </xf>
    <xf numFmtId="0" fontId="13" fillId="6" borderId="1" xfId="0" applyFont="1" applyFill="1" applyBorder="1" applyAlignment="1" applyProtection="1">
      <alignment vertical="center"/>
      <protection locked="0"/>
    </xf>
    <xf numFmtId="166" fontId="13" fillId="6" borderId="1" xfId="0" applyNumberFormat="1" applyFont="1" applyFill="1" applyBorder="1" applyAlignment="1">
      <alignment vertical="center"/>
    </xf>
    <xf numFmtId="0" fontId="18" fillId="0" borderId="0" xfId="2" applyFont="1" applyAlignment="1" applyProtection="1">
      <alignment vertical="center"/>
      <protection locked="0"/>
    </xf>
    <xf numFmtId="166" fontId="14" fillId="0" borderId="1" xfId="2" applyNumberFormat="1" applyFont="1" applyFill="1" applyBorder="1" applyAlignment="1" applyProtection="1">
      <alignment vertical="center"/>
    </xf>
    <xf numFmtId="0" fontId="24" fillId="5" borderId="1" xfId="2" applyFont="1" applyFill="1" applyBorder="1" applyAlignment="1" applyProtection="1">
      <alignment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8" fillId="0" borderId="1" xfId="2" applyFont="1" applyBorder="1" applyAlignment="1" applyProtection="1">
      <alignment vertical="center"/>
      <protection locked="0"/>
    </xf>
    <xf numFmtId="0" fontId="26" fillId="0" borderId="1" xfId="2" applyFont="1" applyBorder="1" applyAlignment="1" applyProtection="1">
      <alignment vertical="center"/>
      <protection locked="0"/>
    </xf>
    <xf numFmtId="166" fontId="14" fillId="0" borderId="1" xfId="2" applyNumberFormat="1" applyFont="1" applyBorder="1" applyAlignment="1" applyProtection="1">
      <alignment vertical="center"/>
    </xf>
    <xf numFmtId="0" fontId="13" fillId="0" borderId="1" xfId="0" applyFont="1" applyBorder="1" applyAlignment="1" applyProtection="1">
      <alignment horizontal="center"/>
      <protection hidden="1"/>
    </xf>
    <xf numFmtId="38" fontId="13" fillId="2" borderId="1" xfId="0" applyNumberFormat="1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0" fontId="14" fillId="0" borderId="1" xfId="2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protection locked="0"/>
    </xf>
    <xf numFmtId="166" fontId="14" fillId="0" borderId="1" xfId="2" applyNumberFormat="1" applyFont="1" applyFill="1" applyBorder="1" applyAlignment="1" applyProtection="1">
      <alignment vertical="center"/>
      <protection locked="0"/>
    </xf>
    <xf numFmtId="166" fontId="13" fillId="0" borderId="1" xfId="0" applyNumberFormat="1" applyFont="1" applyBorder="1" applyAlignment="1" applyProtection="1">
      <alignment horizontal="right"/>
      <protection hidden="1"/>
    </xf>
    <xf numFmtId="166" fontId="13" fillId="0" borderId="1" xfId="0" applyNumberFormat="1" applyFont="1" applyBorder="1" applyProtection="1">
      <protection hidden="1"/>
    </xf>
    <xf numFmtId="166" fontId="13" fillId="0" borderId="1" xfId="0" applyNumberFormat="1" applyFont="1" applyBorder="1" applyAlignment="1" applyProtection="1">
      <alignment horizontal="center"/>
      <protection hidden="1"/>
    </xf>
    <xf numFmtId="0" fontId="18" fillId="0" borderId="1" xfId="2" applyFont="1" applyFill="1" applyBorder="1" applyAlignment="1" applyProtection="1">
      <protection locked="0"/>
    </xf>
    <xf numFmtId="0" fontId="13" fillId="3" borderId="1" xfId="0" applyFont="1" applyFill="1" applyBorder="1" applyAlignment="1">
      <alignment horizontal="right"/>
    </xf>
    <xf numFmtId="166" fontId="13" fillId="0" borderId="1" xfId="0" applyNumberFormat="1" applyFont="1" applyBorder="1" applyProtection="1">
      <protection locked="0"/>
    </xf>
    <xf numFmtId="0" fontId="13" fillId="0" borderId="2" xfId="0" applyFont="1" applyBorder="1" applyAlignment="1">
      <alignment horizontal="center" vertical="center"/>
    </xf>
    <xf numFmtId="0" fontId="24" fillId="4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center"/>
      <protection locked="0"/>
    </xf>
    <xf numFmtId="0" fontId="0" fillId="0" borderId="0" xfId="0" applyAlignment="1" applyProtection="1">
      <alignment vertical="center"/>
      <protection locked="0"/>
    </xf>
    <xf numFmtId="0" fontId="20" fillId="0" borderId="1" xfId="0" applyFont="1" applyBorder="1" applyAlignment="1" applyProtection="1">
      <alignment vertical="center"/>
      <protection locked="0"/>
    </xf>
    <xf numFmtId="0" fontId="27" fillId="0" borderId="1" xfId="2" applyFont="1" applyBorder="1" applyAlignment="1" applyProtection="1">
      <alignment vertical="center"/>
      <protection locked="0"/>
    </xf>
    <xf numFmtId="0" fontId="10" fillId="0" borderId="1" xfId="0" applyFont="1" applyBorder="1" applyAlignment="1" applyProtection="1">
      <alignment horizontal="center" vertical="center"/>
      <protection locked="0"/>
    </xf>
    <xf numFmtId="0" fontId="29" fillId="0" borderId="1" xfId="0" applyFont="1" applyBorder="1" applyAlignment="1" applyProtection="1">
      <alignment horizontal="center" vertical="center"/>
      <protection locked="0"/>
    </xf>
    <xf numFmtId="165" fontId="13" fillId="0" borderId="1" xfId="0" applyNumberFormat="1" applyFont="1" applyBorder="1" applyAlignment="1" applyProtection="1">
      <alignment horizontal="center"/>
      <protection locked="0"/>
    </xf>
    <xf numFmtId="0" fontId="20" fillId="0" borderId="0" xfId="0" applyFont="1"/>
    <xf numFmtId="166" fontId="13" fillId="0" borderId="1" xfId="0" applyNumberFormat="1" applyFont="1" applyBorder="1" applyAlignment="1" applyProtection="1">
      <alignment vertical="center"/>
      <protection locked="0"/>
    </xf>
    <xf numFmtId="0" fontId="14" fillId="0" borderId="1" xfId="2" applyFont="1" applyBorder="1" applyAlignment="1" applyProtection="1">
      <protection locked="0"/>
    </xf>
    <xf numFmtId="0" fontId="20" fillId="0" borderId="0" xfId="0" applyFont="1" applyAlignment="1">
      <alignment vertical="center"/>
    </xf>
    <xf numFmtId="0" fontId="33" fillId="0" borderId="0" xfId="0" applyFont="1"/>
    <xf numFmtId="0" fontId="32" fillId="0" borderId="1" xfId="2" applyFont="1" applyFill="1" applyBorder="1" applyAlignment="1" applyProtection="1">
      <alignment vertical="center"/>
      <protection locked="0"/>
    </xf>
    <xf numFmtId="1" fontId="27" fillId="0" borderId="1" xfId="2" applyNumberFormat="1" applyFont="1" applyBorder="1" applyAlignment="1" applyProtection="1">
      <alignment horizontal="right" vertical="center"/>
      <protection locked="0"/>
    </xf>
    <xf numFmtId="0" fontId="35" fillId="0" borderId="0" xfId="0" applyFont="1"/>
    <xf numFmtId="1" fontId="20" fillId="0" borderId="1" xfId="0" applyNumberFormat="1" applyFont="1" applyBorder="1" applyAlignment="1" applyProtection="1">
      <alignment horizontal="center"/>
      <protection locked="0"/>
    </xf>
    <xf numFmtId="166" fontId="20" fillId="0" borderId="1" xfId="0" applyNumberFormat="1" applyFont="1" applyBorder="1" applyAlignment="1" applyProtection="1">
      <alignment horizontal="right"/>
      <protection locked="0"/>
    </xf>
    <xf numFmtId="0" fontId="38" fillId="0" borderId="0" xfId="0" applyFont="1"/>
    <xf numFmtId="0" fontId="32" fillId="0" borderId="1" xfId="2" applyFont="1" applyBorder="1" applyAlignment="1" applyProtection="1">
      <alignment vertical="center"/>
      <protection locked="0"/>
    </xf>
    <xf numFmtId="1" fontId="20" fillId="3" borderId="1" xfId="0" applyNumberFormat="1" applyFont="1" applyFill="1" applyBorder="1" applyAlignment="1" applyProtection="1">
      <alignment horizontal="center"/>
      <protection locked="0"/>
    </xf>
    <xf numFmtId="0" fontId="13" fillId="2" borderId="3" xfId="0" applyFont="1" applyFill="1" applyBorder="1"/>
    <xf numFmtId="0" fontId="13" fillId="2" borderId="4" xfId="0" applyFont="1" applyFill="1" applyBorder="1"/>
    <xf numFmtId="0" fontId="13" fillId="2" borderId="2" xfId="0" applyFont="1" applyFill="1" applyBorder="1"/>
    <xf numFmtId="0" fontId="13" fillId="3" borderId="5" xfId="0" applyFont="1" applyFill="1" applyBorder="1" applyAlignment="1" applyProtection="1">
      <alignment horizontal="center"/>
      <protection locked="0"/>
    </xf>
    <xf numFmtId="38" fontId="13" fillId="3" borderId="1" xfId="0" applyNumberFormat="1" applyFont="1" applyFill="1" applyBorder="1" applyAlignment="1" applyProtection="1">
      <alignment horizontal="center"/>
      <protection locked="0"/>
    </xf>
    <xf numFmtId="38" fontId="13" fillId="0" borderId="5" xfId="0" applyNumberFormat="1" applyFont="1" applyBorder="1" applyAlignment="1" applyProtection="1">
      <alignment horizontal="center"/>
      <protection locked="0"/>
    </xf>
    <xf numFmtId="38" fontId="13" fillId="3" borderId="6" xfId="0" applyNumberFormat="1" applyFont="1" applyFill="1" applyBorder="1" applyAlignment="1" applyProtection="1">
      <alignment horizontal="center"/>
      <protection locked="0"/>
    </xf>
    <xf numFmtId="0" fontId="20" fillId="3" borderId="6" xfId="0" applyFont="1" applyFill="1" applyBorder="1" applyAlignment="1">
      <alignment horizontal="center"/>
    </xf>
    <xf numFmtId="0" fontId="20" fillId="3" borderId="1" xfId="0" applyFont="1" applyFill="1" applyBorder="1" applyAlignment="1">
      <alignment horizontal="center"/>
    </xf>
    <xf numFmtId="0" fontId="13" fillId="3" borderId="1" xfId="0" applyFont="1" applyFill="1" applyBorder="1" applyAlignment="1" applyProtection="1">
      <alignment horizontal="right" vertical="center"/>
      <protection hidden="1"/>
    </xf>
    <xf numFmtId="166" fontId="20" fillId="0" borderId="1" xfId="0" applyNumberFormat="1" applyFont="1" applyBorder="1" applyAlignment="1" applyProtection="1">
      <alignment horizontal="right"/>
      <protection locked="0" hidden="1"/>
    </xf>
    <xf numFmtId="1" fontId="27" fillId="0" borderId="1" xfId="2" applyNumberFormat="1" applyFont="1" applyBorder="1" applyAlignment="1" applyProtection="1">
      <alignment horizontal="right" vertical="center"/>
      <protection hidden="1"/>
    </xf>
    <xf numFmtId="0" fontId="13" fillId="0" borderId="5" xfId="0" applyFont="1" applyBorder="1" applyAlignment="1" applyProtection="1">
      <alignment horizontal="center"/>
      <protection hidden="1"/>
    </xf>
    <xf numFmtId="1" fontId="20" fillId="0" borderId="1" xfId="0" applyNumberFormat="1" applyFont="1" applyBorder="1" applyAlignment="1" applyProtection="1">
      <alignment horizontal="center"/>
      <protection hidden="1"/>
    </xf>
    <xf numFmtId="166" fontId="20" fillId="0" borderId="1" xfId="0" applyNumberFormat="1" applyFont="1" applyBorder="1" applyAlignment="1" applyProtection="1">
      <alignment horizontal="right"/>
      <protection hidden="1"/>
    </xf>
    <xf numFmtId="38" fontId="13" fillId="0" borderId="5" xfId="0" applyNumberFormat="1" applyFont="1" applyBorder="1" applyAlignment="1" applyProtection="1">
      <alignment horizontal="center"/>
      <protection hidden="1"/>
    </xf>
    <xf numFmtId="0" fontId="15" fillId="5" borderId="1" xfId="0" applyFont="1" applyFill="1" applyBorder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/>
      <protection locked="0"/>
    </xf>
    <xf numFmtId="1" fontId="13" fillId="0" borderId="1" xfId="0" applyNumberFormat="1" applyFont="1" applyBorder="1" applyAlignment="1" applyProtection="1">
      <alignment horizontal="center"/>
      <protection hidden="1"/>
    </xf>
    <xf numFmtId="38" fontId="13" fillId="0" borderId="1" xfId="0" applyNumberFormat="1" applyFont="1" applyBorder="1" applyAlignment="1" applyProtection="1">
      <alignment horizontal="center" vertical="center"/>
      <protection hidden="1"/>
    </xf>
    <xf numFmtId="7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right" vertical="center"/>
      <protection hidden="1"/>
    </xf>
    <xf numFmtId="166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right"/>
      <protection hidden="1"/>
    </xf>
    <xf numFmtId="0" fontId="13" fillId="0" borderId="1" xfId="0" applyFont="1" applyBorder="1" applyAlignment="1" applyProtection="1">
      <alignment horizontal="center" vertical="center"/>
      <protection hidden="1"/>
    </xf>
    <xf numFmtId="0" fontId="32" fillId="5" borderId="1" xfId="2" applyFont="1" applyFill="1" applyBorder="1" applyAlignment="1" applyProtection="1">
      <alignment vertical="center"/>
      <protection locked="0"/>
    </xf>
    <xf numFmtId="164" fontId="13" fillId="0" borderId="1" xfId="0" applyNumberFormat="1" applyFont="1" applyBorder="1" applyAlignment="1" applyProtection="1">
      <alignment horizontal="right" vertical="center"/>
      <protection hidden="1"/>
    </xf>
    <xf numFmtId="1" fontId="20" fillId="0" borderId="1" xfId="0" applyNumberFormat="1" applyFont="1" applyBorder="1" applyAlignment="1" applyProtection="1">
      <alignment horizontal="center" vertical="center"/>
      <protection hidden="1"/>
    </xf>
    <xf numFmtId="166" fontId="20" fillId="0" borderId="1" xfId="0" applyNumberFormat="1" applyFont="1" applyBorder="1" applyAlignment="1" applyProtection="1">
      <alignment horizontal="right" vertical="center"/>
      <protection hidden="1"/>
    </xf>
    <xf numFmtId="0" fontId="20" fillId="0" borderId="0" xfId="0" applyFont="1" applyProtection="1">
      <protection locked="0"/>
    </xf>
    <xf numFmtId="38" fontId="20" fillId="0" borderId="1" xfId="0" applyNumberFormat="1" applyFont="1" applyBorder="1" applyAlignment="1" applyProtection="1">
      <alignment horizontal="center"/>
      <protection locked="0"/>
    </xf>
    <xf numFmtId="164" fontId="20" fillId="0" borderId="1" xfId="0" applyNumberFormat="1" applyFont="1" applyBorder="1" applyAlignment="1" applyProtection="1">
      <alignment horizontal="right"/>
      <protection locked="0"/>
    </xf>
    <xf numFmtId="0" fontId="20" fillId="3" borderId="7" xfId="0" applyFont="1" applyFill="1" applyBorder="1" applyAlignment="1" applyProtection="1">
      <alignment horizontal="right" vertical="center"/>
      <protection locked="0"/>
    </xf>
    <xf numFmtId="0" fontId="20" fillId="3" borderId="1" xfId="0" applyFont="1" applyFill="1" applyBorder="1" applyAlignment="1" applyProtection="1">
      <alignment horizontal="center" vertical="center"/>
      <protection locked="0"/>
    </xf>
    <xf numFmtId="0" fontId="20" fillId="3" borderId="1" xfId="0" applyFont="1" applyFill="1" applyBorder="1" applyAlignment="1" applyProtection="1">
      <alignment horizontal="right" vertical="center"/>
      <protection locked="0"/>
    </xf>
    <xf numFmtId="0" fontId="20" fillId="0" borderId="1" xfId="0" applyFont="1" applyBorder="1" applyProtection="1">
      <protection locked="0"/>
    </xf>
    <xf numFmtId="166" fontId="36" fillId="0" borderId="7" xfId="2" applyNumberFormat="1" applyFont="1" applyFill="1" applyBorder="1" applyAlignment="1" applyProtection="1">
      <alignment vertical="center"/>
      <protection locked="0"/>
    </xf>
    <xf numFmtId="0" fontId="33" fillId="0" borderId="0" xfId="0" applyFont="1" applyProtection="1">
      <protection locked="0"/>
    </xf>
    <xf numFmtId="0" fontId="8" fillId="0" borderId="0" xfId="2" applyFont="1" applyAlignment="1" applyProtection="1">
      <alignment vertical="center"/>
      <protection locked="0"/>
    </xf>
    <xf numFmtId="0" fontId="8" fillId="5" borderId="1" xfId="2" applyFont="1" applyFill="1" applyBorder="1" applyAlignment="1" applyProtection="1">
      <alignment vertical="center" wrapText="1"/>
      <protection locked="0"/>
    </xf>
    <xf numFmtId="0" fontId="8" fillId="5" borderId="1" xfId="2" applyFont="1" applyFill="1" applyBorder="1" applyAlignment="1" applyProtection="1">
      <protection locked="0"/>
    </xf>
    <xf numFmtId="0" fontId="20" fillId="3" borderId="1" xfId="0" applyFont="1" applyFill="1" applyBorder="1" applyAlignment="1" applyProtection="1">
      <alignment vertical="center"/>
      <protection locked="0"/>
    </xf>
    <xf numFmtId="0" fontId="32" fillId="5" borderId="1" xfId="2" applyFont="1" applyFill="1" applyBorder="1" applyAlignment="1" applyProtection="1">
      <protection locked="0"/>
    </xf>
    <xf numFmtId="0" fontId="8" fillId="0" borderId="0" xfId="2" applyFont="1" applyAlignment="1" applyProtection="1"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166" fontId="20" fillId="0" borderId="1" xfId="0" applyNumberFormat="1" applyFont="1" applyBorder="1" applyAlignment="1" applyProtection="1">
      <alignment horizontal="center"/>
      <protection hidden="1"/>
    </xf>
    <xf numFmtId="0" fontId="15" fillId="0" borderId="1" xfId="0" applyFont="1" applyBorder="1" applyProtection="1">
      <protection locked="0"/>
    </xf>
    <xf numFmtId="166" fontId="13" fillId="0" borderId="1" xfId="0" applyNumberFormat="1" applyFont="1" applyBorder="1" applyAlignment="1">
      <alignment horizontal="right"/>
    </xf>
    <xf numFmtId="0" fontId="8" fillId="0" borderId="1" xfId="2" applyFont="1" applyFill="1" applyBorder="1" applyAlignment="1" applyProtection="1">
      <alignment vertical="center"/>
      <protection locked="0"/>
    </xf>
    <xf numFmtId="0" fontId="13" fillId="0" borderId="4" xfId="0" applyFont="1" applyBorder="1" applyProtection="1">
      <protection locked="0"/>
    </xf>
    <xf numFmtId="0" fontId="22" fillId="5" borderId="1" xfId="0" applyFont="1" applyFill="1" applyBorder="1" applyAlignment="1" applyProtection="1">
      <alignment vertical="center"/>
      <protection locked="0"/>
    </xf>
    <xf numFmtId="0" fontId="10" fillId="0" borderId="0" xfId="0" applyFont="1" applyAlignment="1" applyProtection="1">
      <alignment vertical="center"/>
      <protection locked="0"/>
    </xf>
    <xf numFmtId="166" fontId="20" fillId="0" borderId="1" xfId="0" applyNumberFormat="1" applyFont="1" applyBorder="1"/>
    <xf numFmtId="0" fontId="20" fillId="0" borderId="1" xfId="0" applyFont="1" applyBorder="1" applyAlignment="1" applyProtection="1">
      <alignment horizontal="center"/>
      <protection locked="0"/>
    </xf>
    <xf numFmtId="0" fontId="20" fillId="0" borderId="1" xfId="0" applyFont="1" applyBorder="1" applyAlignment="1" applyProtection="1">
      <alignment horizontal="center"/>
      <protection hidden="1"/>
    </xf>
    <xf numFmtId="0" fontId="8" fillId="4" borderId="0" xfId="2" applyFont="1" applyFill="1" applyAlignment="1" applyProtection="1"/>
    <xf numFmtId="166" fontId="13" fillId="0" borderId="1" xfId="0" applyNumberFormat="1" applyFont="1" applyBorder="1" applyAlignment="1" applyProtection="1">
      <alignment horizontal="right" vertical="center"/>
      <protection locked="0"/>
    </xf>
    <xf numFmtId="0" fontId="15" fillId="4" borderId="1" xfId="0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/>
      <protection hidden="1"/>
    </xf>
    <xf numFmtId="164" fontId="20" fillId="0" borderId="1" xfId="0" applyNumberFormat="1" applyFont="1" applyBorder="1" applyAlignment="1" applyProtection="1">
      <alignment horizontal="right"/>
      <protection hidden="1"/>
    </xf>
    <xf numFmtId="0" fontId="8" fillId="5" borderId="0" xfId="2" applyFont="1" applyFill="1" applyAlignment="1" applyProtection="1"/>
    <xf numFmtId="0" fontId="7" fillId="0" borderId="0" xfId="0" applyFont="1" applyProtection="1">
      <protection locked="0"/>
    </xf>
    <xf numFmtId="0" fontId="32" fillId="0" borderId="1" xfId="2" applyFont="1" applyFill="1" applyBorder="1" applyAlignment="1" applyProtection="1">
      <protection locked="0"/>
    </xf>
    <xf numFmtId="166" fontId="33" fillId="0" borderId="1" xfId="0" applyNumberFormat="1" applyFont="1" applyBorder="1"/>
    <xf numFmtId="38" fontId="33" fillId="0" borderId="1" xfId="0" applyNumberFormat="1" applyFont="1" applyBorder="1" applyAlignment="1" applyProtection="1">
      <alignment horizontal="center"/>
      <protection locked="0"/>
    </xf>
    <xf numFmtId="0" fontId="33" fillId="0" borderId="1" xfId="0" applyFont="1" applyBorder="1" applyAlignment="1" applyProtection="1">
      <alignment horizontal="center"/>
      <protection locked="0"/>
    </xf>
    <xf numFmtId="38" fontId="33" fillId="0" borderId="1" xfId="0" applyNumberFormat="1" applyFont="1" applyBorder="1" applyAlignment="1" applyProtection="1">
      <alignment horizontal="center"/>
      <protection hidden="1"/>
    </xf>
    <xf numFmtId="164" fontId="33" fillId="0" borderId="1" xfId="0" applyNumberFormat="1" applyFont="1" applyBorder="1" applyAlignment="1" applyProtection="1">
      <alignment horizontal="right"/>
      <protection hidden="1"/>
    </xf>
    <xf numFmtId="166" fontId="33" fillId="0" borderId="1" xfId="0" applyNumberFormat="1" applyFont="1" applyBorder="1" applyAlignment="1">
      <alignment vertical="center"/>
    </xf>
    <xf numFmtId="38" fontId="33" fillId="0" borderId="1" xfId="0" applyNumberFormat="1" applyFont="1" applyBorder="1" applyAlignment="1" applyProtection="1">
      <alignment horizontal="center" vertical="center"/>
      <protection locked="0"/>
    </xf>
    <xf numFmtId="0" fontId="33" fillId="0" borderId="1" xfId="0" applyFont="1" applyBorder="1" applyAlignment="1" applyProtection="1">
      <alignment horizontal="center" vertical="center"/>
      <protection locked="0"/>
    </xf>
    <xf numFmtId="38" fontId="33" fillId="0" borderId="1" xfId="0" applyNumberFormat="1" applyFont="1" applyBorder="1" applyAlignment="1" applyProtection="1">
      <alignment horizontal="center" vertical="center"/>
      <protection hidden="1"/>
    </xf>
    <xf numFmtId="164" fontId="33" fillId="0" borderId="1" xfId="0" applyNumberFormat="1" applyFont="1" applyBorder="1" applyAlignment="1" applyProtection="1">
      <alignment horizontal="right" vertical="center"/>
      <protection hidden="1"/>
    </xf>
    <xf numFmtId="0" fontId="33" fillId="0" borderId="0" xfId="0" applyFont="1" applyAlignment="1">
      <alignment vertical="center"/>
    </xf>
    <xf numFmtId="0" fontId="7" fillId="0" borderId="0" xfId="0" applyFont="1"/>
    <xf numFmtId="0" fontId="41" fillId="7" borderId="0" xfId="2" applyFont="1" applyFill="1" applyAlignment="1" applyProtection="1"/>
    <xf numFmtId="1" fontId="33" fillId="0" borderId="1" xfId="0" applyNumberFormat="1" applyFont="1" applyBorder="1" applyAlignment="1" applyProtection="1">
      <alignment horizontal="center"/>
      <protection hidden="1"/>
    </xf>
    <xf numFmtId="166" fontId="33" fillId="0" borderId="1" xfId="0" applyNumberFormat="1" applyFont="1" applyBorder="1" applyAlignment="1" applyProtection="1">
      <alignment horizontal="right"/>
      <protection hidden="1"/>
    </xf>
    <xf numFmtId="0" fontId="32" fillId="4" borderId="1" xfId="2" applyFont="1" applyFill="1" applyBorder="1" applyAlignment="1" applyProtection="1">
      <alignment vertical="center"/>
      <protection locked="0"/>
    </xf>
    <xf numFmtId="38" fontId="20" fillId="0" borderId="1" xfId="0" applyNumberFormat="1" applyFont="1" applyBorder="1" applyAlignment="1" applyProtection="1">
      <alignment horizontal="center" vertical="center"/>
      <protection locked="0"/>
    </xf>
    <xf numFmtId="0" fontId="20" fillId="0" borderId="1" xfId="0" applyFont="1" applyBorder="1" applyAlignment="1" applyProtection="1">
      <alignment horizontal="center" vertical="center"/>
      <protection locked="0"/>
    </xf>
    <xf numFmtId="164" fontId="20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0" xfId="0" applyFont="1" applyAlignment="1" applyProtection="1">
      <alignment vertical="center"/>
      <protection locked="0"/>
    </xf>
    <xf numFmtId="0" fontId="34" fillId="0" borderId="1" xfId="2" applyFont="1" applyFill="1" applyBorder="1" applyAlignment="1" applyProtection="1">
      <protection locked="0" hidden="1"/>
    </xf>
    <xf numFmtId="0" fontId="34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Fill="1" applyBorder="1" applyAlignment="1" applyProtection="1">
      <alignment vertical="center"/>
      <protection locked="0" hidden="1"/>
    </xf>
    <xf numFmtId="0" fontId="41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alignment vertical="center"/>
      <protection locked="0" hidden="1"/>
    </xf>
    <xf numFmtId="0" fontId="34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Border="1" applyAlignment="1" applyProtection="1">
      <alignment horizontal="left" vertical="center"/>
      <protection locked="0" hidden="1"/>
    </xf>
    <xf numFmtId="0" fontId="32" fillId="0" borderId="1" xfId="2" applyFont="1" applyFill="1" applyBorder="1" applyAlignment="1" applyProtection="1">
      <alignment horizontal="left" vertical="center"/>
      <protection locked="0" hidden="1"/>
    </xf>
    <xf numFmtId="0" fontId="34" fillId="0" borderId="1" xfId="2" applyFont="1" applyBorder="1" applyAlignment="1" applyProtection="1">
      <protection locked="0" hidden="1"/>
    </xf>
    <xf numFmtId="0" fontId="32" fillId="0" borderId="1" xfId="2" applyFont="1" applyFill="1" applyBorder="1" applyAlignment="1" applyProtection="1">
      <alignment vertical="center"/>
      <protection locked="0" hidden="1"/>
    </xf>
    <xf numFmtId="0" fontId="33" fillId="0" borderId="1" xfId="0" applyFont="1" applyBorder="1" applyProtection="1">
      <protection locked="0" hidden="1"/>
    </xf>
    <xf numFmtId="0" fontId="13" fillId="3" borderId="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4" fillId="0" borderId="1" xfId="2" applyFont="1" applyFill="1" applyBorder="1" applyAlignment="1" applyProtection="1">
      <alignment vertical="center"/>
      <protection locked="0"/>
    </xf>
    <xf numFmtId="0" fontId="32" fillId="0" borderId="1" xfId="2" applyFont="1" applyBorder="1" applyAlignment="1" applyProtection="1">
      <alignment vertical="center"/>
      <protection locked="0" hidden="1"/>
    </xf>
    <xf numFmtId="0" fontId="10" fillId="0" borderId="0" xfId="0" applyFont="1" applyProtection="1">
      <protection locked="0"/>
    </xf>
    <xf numFmtId="0" fontId="13" fillId="0" borderId="1" xfId="0" applyFont="1" applyBorder="1" applyAlignment="1" applyProtection="1">
      <alignment horizontal="center" vertical="center"/>
      <protection locked="0" hidden="1"/>
    </xf>
    <xf numFmtId="166" fontId="13" fillId="0" borderId="1" xfId="0" applyNumberFormat="1" applyFont="1" applyBorder="1" applyAlignment="1" applyProtection="1">
      <alignment horizontal="right" vertical="center"/>
      <protection locked="0" hidden="1"/>
    </xf>
    <xf numFmtId="0" fontId="20" fillId="0" borderId="1" xfId="0" applyFont="1" applyBorder="1" applyAlignment="1" applyProtection="1">
      <alignment horizontal="center" vertical="center"/>
      <protection locked="0" hidden="1"/>
    </xf>
    <xf numFmtId="166" fontId="20" fillId="0" borderId="1" xfId="0" applyNumberFormat="1" applyFont="1" applyBorder="1" applyAlignment="1" applyProtection="1">
      <alignment horizontal="right" vertical="center"/>
      <protection locked="0" hidden="1"/>
    </xf>
    <xf numFmtId="0" fontId="8" fillId="0" borderId="1" xfId="2" applyFont="1" applyFill="1" applyBorder="1" applyAlignment="1" applyProtection="1">
      <protection locked="0"/>
    </xf>
    <xf numFmtId="166" fontId="20" fillId="0" borderId="1" xfId="0" applyNumberFormat="1" applyFont="1" applyBorder="1" applyAlignment="1">
      <alignment vertical="center"/>
    </xf>
    <xf numFmtId="0" fontId="33" fillId="0" borderId="1" xfId="0" applyFont="1" applyBorder="1" applyAlignment="1" applyProtection="1">
      <alignment horizontal="center"/>
      <protection hidden="1"/>
    </xf>
    <xf numFmtId="0" fontId="20" fillId="0" borderId="1" xfId="0" applyFont="1" applyBorder="1" applyAlignment="1" applyProtection="1">
      <alignment horizontal="center" vertical="center"/>
      <protection hidden="1"/>
    </xf>
    <xf numFmtId="166" fontId="27" fillId="0" borderId="1" xfId="2" applyNumberFormat="1" applyFont="1" applyFill="1" applyBorder="1" applyAlignment="1" applyProtection="1">
      <alignment vertical="center"/>
      <protection locked="0"/>
    </xf>
    <xf numFmtId="166" fontId="36" fillId="0" borderId="1" xfId="2" applyNumberFormat="1" applyFont="1" applyFill="1" applyBorder="1" applyAlignment="1" applyProtection="1">
      <protection locked="0"/>
    </xf>
    <xf numFmtId="0" fontId="8" fillId="4" borderId="0" xfId="2" applyFont="1" applyFill="1" applyAlignment="1" applyProtection="1">
      <alignment vertical="center"/>
      <protection locked="0"/>
    </xf>
    <xf numFmtId="0" fontId="8" fillId="4" borderId="1" xfId="2" applyFont="1" applyFill="1" applyBorder="1" applyAlignment="1" applyProtection="1">
      <alignment vertical="center"/>
      <protection locked="0"/>
    </xf>
    <xf numFmtId="0" fontId="8" fillId="4" borderId="0" xfId="2" applyFont="1" applyFill="1" applyAlignment="1" applyProtection="1">
      <protection locked="0"/>
    </xf>
    <xf numFmtId="0" fontId="8" fillId="4" borderId="0" xfId="2" applyFont="1" applyFill="1" applyAlignment="1" applyProtection="1">
      <alignment vertical="center"/>
    </xf>
    <xf numFmtId="0" fontId="8" fillId="5" borderId="0" xfId="2" applyFont="1" applyFill="1" applyAlignment="1" applyProtection="1">
      <alignment vertical="center"/>
      <protection locked="0"/>
    </xf>
    <xf numFmtId="0" fontId="10" fillId="0" borderId="1" xfId="0" applyFont="1" applyBorder="1" applyAlignment="1" applyProtection="1">
      <alignment vertical="center"/>
      <protection locked="0"/>
    </xf>
    <xf numFmtId="0" fontId="33" fillId="0" borderId="1" xfId="0" applyFont="1" applyBorder="1" applyProtection="1">
      <protection locked="0"/>
    </xf>
    <xf numFmtId="38" fontId="13" fillId="0" borderId="1" xfId="0" applyNumberFormat="1" applyFont="1" applyBorder="1" applyAlignment="1" applyProtection="1">
      <alignment horizontal="center"/>
      <protection locked="0" hidden="1"/>
    </xf>
    <xf numFmtId="0" fontId="13" fillId="0" borderId="1" xfId="0" applyFont="1" applyBorder="1" applyAlignment="1" applyProtection="1">
      <alignment horizontal="center"/>
      <protection locked="0" hidden="1"/>
    </xf>
    <xf numFmtId="0" fontId="44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0" fillId="0" borderId="0" xfId="0" applyProtection="1">
      <protection hidden="1"/>
    </xf>
    <xf numFmtId="38" fontId="13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/>
    </xf>
    <xf numFmtId="38" fontId="20" fillId="0" borderId="1" xfId="0" applyNumberFormat="1" applyFont="1" applyBorder="1" applyAlignment="1">
      <alignment horizontal="center" vertical="center"/>
    </xf>
    <xf numFmtId="0" fontId="20" fillId="0" borderId="0" xfId="0" applyFont="1" applyAlignment="1" applyProtection="1">
      <alignment vertical="center"/>
      <protection hidden="1"/>
    </xf>
    <xf numFmtId="0" fontId="35" fillId="0" borderId="0" xfId="0" applyFont="1" applyProtection="1">
      <protection hidden="1"/>
    </xf>
    <xf numFmtId="0" fontId="15" fillId="3" borderId="1" xfId="0" applyFont="1" applyFill="1" applyBorder="1" applyAlignment="1" applyProtection="1">
      <alignment vertical="center"/>
      <protection hidden="1"/>
    </xf>
    <xf numFmtId="0" fontId="8" fillId="5" borderId="1" xfId="2" applyFont="1" applyFill="1" applyBorder="1" applyAlignment="1" applyProtection="1">
      <alignment vertical="center"/>
      <protection hidden="1"/>
    </xf>
    <xf numFmtId="0" fontId="13" fillId="0" borderId="1" xfId="0" applyFont="1" applyBorder="1" applyProtection="1">
      <protection hidden="1"/>
    </xf>
    <xf numFmtId="0" fontId="13" fillId="3" borderId="1" xfId="0" applyFont="1" applyFill="1" applyBorder="1" applyAlignment="1" applyProtection="1">
      <alignment horizontal="right"/>
      <protection hidden="1"/>
    </xf>
    <xf numFmtId="38" fontId="13" fillId="3" borderId="1" xfId="0" applyNumberFormat="1" applyFont="1" applyFill="1" applyBorder="1" applyAlignment="1" applyProtection="1">
      <alignment horizontal="center"/>
      <protection hidden="1"/>
    </xf>
    <xf numFmtId="0" fontId="13" fillId="3" borderId="1" xfId="0" applyFont="1" applyFill="1" applyBorder="1" applyAlignment="1" applyProtection="1">
      <alignment horizontal="center"/>
      <protection hidden="1"/>
    </xf>
    <xf numFmtId="38" fontId="13" fillId="3" borderId="6" xfId="0" applyNumberFormat="1" applyFont="1" applyFill="1" applyBorder="1" applyAlignment="1" applyProtection="1">
      <alignment horizontal="center"/>
      <protection hidden="1"/>
    </xf>
    <xf numFmtId="0" fontId="0" fillId="0" borderId="0" xfId="0" applyAlignment="1" applyProtection="1">
      <alignment vertical="center"/>
      <protection hidden="1"/>
    </xf>
    <xf numFmtId="0" fontId="15" fillId="3" borderId="1" xfId="0" applyFont="1" applyFill="1" applyBorder="1" applyAlignment="1">
      <alignment vertical="center"/>
    </xf>
    <xf numFmtId="0" fontId="20" fillId="0" borderId="1" xfId="0" applyFont="1" applyBorder="1"/>
    <xf numFmtId="0" fontId="22" fillId="3" borderId="1" xfId="2" applyFont="1" applyFill="1" applyBorder="1" applyAlignment="1" applyProtection="1">
      <alignment vertical="center"/>
    </xf>
    <xf numFmtId="0" fontId="13" fillId="0" borderId="1" xfId="0" applyFont="1" applyBorder="1"/>
    <xf numFmtId="0" fontId="8" fillId="0" borderId="1" xfId="2" applyFont="1" applyFill="1" applyBorder="1" applyAlignment="1" applyProtection="1">
      <alignment vertical="center"/>
    </xf>
    <xf numFmtId="38" fontId="13" fillId="3" borderId="1" xfId="0" applyNumberFormat="1" applyFont="1" applyFill="1" applyBorder="1" applyAlignment="1">
      <alignment horizontal="center"/>
    </xf>
    <xf numFmtId="0" fontId="33" fillId="0" borderId="1" xfId="0" applyFont="1" applyBorder="1" applyAlignment="1" applyProtection="1">
      <alignment horizontal="center"/>
      <protection locked="0" hidden="1"/>
    </xf>
    <xf numFmtId="38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2" borderId="7" xfId="0" applyFont="1" applyFill="1" applyBorder="1" applyAlignment="1" applyProtection="1">
      <alignment horizontal="right" vertical="center"/>
      <protection hidden="1"/>
    </xf>
    <xf numFmtId="166" fontId="13" fillId="2" borderId="1" xfId="0" applyNumberFormat="1" applyFont="1" applyFill="1" applyBorder="1" applyAlignment="1" applyProtection="1">
      <alignment vertical="center"/>
      <protection hidden="1"/>
    </xf>
    <xf numFmtId="0" fontId="13" fillId="2" borderId="1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 applyProtection="1">
      <alignment horizontal="center" vertical="center"/>
      <protection hidden="1"/>
    </xf>
    <xf numFmtId="0" fontId="8" fillId="4" borderId="0" xfId="2" applyFont="1" applyFill="1" applyAlignment="1" applyProtection="1">
      <alignment horizontal="left" vertical="center"/>
      <protection locked="0"/>
    </xf>
    <xf numFmtId="0" fontId="45" fillId="0" borderId="0" xfId="0" applyFont="1" applyAlignment="1">
      <alignment vertical="center"/>
    </xf>
    <xf numFmtId="0" fontId="20" fillId="0" borderId="0" xfId="0" applyFont="1" applyAlignment="1" applyProtection="1">
      <alignment horizontal="left" vertical="center" wrapText="1"/>
      <protection locked="0"/>
    </xf>
    <xf numFmtId="0" fontId="34" fillId="0" borderId="1" xfId="2" applyFont="1" applyBorder="1" applyAlignment="1" applyProtection="1">
      <alignment vertical="center"/>
      <protection locked="0"/>
    </xf>
    <xf numFmtId="0" fontId="15" fillId="3" borderId="1" xfId="0" applyFont="1" applyFill="1" applyBorder="1"/>
    <xf numFmtId="0" fontId="15" fillId="10" borderId="1" xfId="0" applyFont="1" applyFill="1" applyBorder="1" applyProtection="1">
      <protection locked="0"/>
    </xf>
    <xf numFmtId="0" fontId="32" fillId="10" borderId="0" xfId="2" applyFont="1" applyFill="1" applyAlignment="1" applyProtection="1">
      <alignment vertical="center"/>
      <protection locked="0"/>
    </xf>
    <xf numFmtId="0" fontId="24" fillId="5" borderId="1" xfId="2" applyFont="1" applyFill="1" applyBorder="1" applyAlignment="1" applyProtection="1">
      <alignment vertical="center"/>
    </xf>
    <xf numFmtId="0" fontId="13" fillId="0" borderId="1" xfId="0" applyFont="1" applyBorder="1" applyAlignment="1">
      <alignment vertical="center"/>
    </xf>
    <xf numFmtId="0" fontId="13" fillId="0" borderId="1" xfId="0" applyFont="1" applyBorder="1" applyAlignment="1">
      <alignment horizontal="center"/>
    </xf>
    <xf numFmtId="0" fontId="18" fillId="0" borderId="1" xfId="2" applyFont="1" applyFill="1" applyBorder="1" applyAlignment="1" applyProtection="1">
      <alignment vertical="center"/>
    </xf>
    <xf numFmtId="1" fontId="27" fillId="0" borderId="1" xfId="2" applyNumberFormat="1" applyFont="1" applyBorder="1" applyAlignment="1" applyProtection="1">
      <alignment horizontal="right" vertical="center"/>
      <protection locked="0" hidden="1"/>
    </xf>
    <xf numFmtId="0" fontId="47" fillId="5" borderId="1" xfId="2" applyFont="1" applyFill="1" applyBorder="1" applyAlignment="1" applyProtection="1">
      <alignment vertical="center"/>
      <protection locked="0"/>
    </xf>
    <xf numFmtId="0" fontId="13" fillId="3" borderId="1" xfId="0" applyFont="1" applyFill="1" applyBorder="1" applyAlignment="1" applyProtection="1">
      <alignment horizontal="right"/>
      <protection locked="0"/>
    </xf>
    <xf numFmtId="1" fontId="20" fillId="0" borderId="1" xfId="0" applyNumberFormat="1" applyFont="1" applyBorder="1" applyAlignment="1" applyProtection="1">
      <alignment horizontal="center"/>
      <protection locked="0" hidden="1"/>
    </xf>
    <xf numFmtId="0" fontId="39" fillId="5" borderId="1" xfId="2" applyFont="1" applyFill="1" applyBorder="1" applyAlignment="1" applyProtection="1">
      <alignment horizontal="left" vertical="center"/>
      <protection hidden="1"/>
    </xf>
    <xf numFmtId="0" fontId="39" fillId="3" borderId="1" xfId="2" applyFont="1" applyFill="1" applyBorder="1" applyAlignment="1" applyProtection="1">
      <alignment horizontal="right" vertical="center"/>
      <protection hidden="1"/>
    </xf>
    <xf numFmtId="0" fontId="39" fillId="3" borderId="1" xfId="2" applyFont="1" applyFill="1" applyBorder="1" applyAlignment="1" applyProtection="1">
      <alignment horizontal="left" vertical="center"/>
      <protection hidden="1"/>
    </xf>
    <xf numFmtId="1" fontId="36" fillId="0" borderId="1" xfId="2" applyNumberFormat="1" applyFont="1" applyBorder="1" applyAlignment="1" applyProtection="1">
      <alignment horizontal="center" vertical="center"/>
      <protection hidden="1"/>
    </xf>
    <xf numFmtId="166" fontId="36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Protection="1">
      <protection hidden="1"/>
    </xf>
    <xf numFmtId="166" fontId="36" fillId="0" borderId="1" xfId="2" applyNumberFormat="1" applyFont="1" applyBorder="1" applyAlignment="1" applyProtection="1">
      <alignment vertical="center"/>
      <protection hidden="1"/>
    </xf>
    <xf numFmtId="1" fontId="7" fillId="0" borderId="1" xfId="0" applyNumberFormat="1" applyFont="1" applyBorder="1" applyAlignment="1" applyProtection="1">
      <alignment horizontal="center"/>
      <protection hidden="1"/>
    </xf>
    <xf numFmtId="166" fontId="7" fillId="0" borderId="1" xfId="0" applyNumberFormat="1" applyFont="1" applyBorder="1" applyAlignment="1" applyProtection="1">
      <alignment vertical="center"/>
      <protection hidden="1"/>
    </xf>
    <xf numFmtId="1" fontId="42" fillId="0" borderId="1" xfId="2" applyNumberFormat="1" applyFont="1" applyBorder="1" applyAlignment="1" applyProtection="1">
      <alignment horizontal="center" vertical="center"/>
      <protection hidden="1"/>
    </xf>
    <xf numFmtId="166" fontId="42" fillId="0" borderId="1" xfId="2" applyNumberFormat="1" applyFont="1" applyBorder="1" applyAlignment="1" applyProtection="1">
      <alignment horizontal="right" vertical="center"/>
      <protection hidden="1"/>
    </xf>
    <xf numFmtId="1" fontId="36" fillId="0" borderId="1" xfId="0" applyNumberFormat="1" applyFont="1" applyBorder="1" applyAlignment="1" applyProtection="1">
      <alignment horizontal="center"/>
      <protection hidden="1"/>
    </xf>
    <xf numFmtId="166" fontId="37" fillId="0" borderId="1" xfId="2" applyNumberFormat="1" applyFont="1" applyBorder="1" applyAlignment="1" applyProtection="1">
      <alignment horizontal="right" vertical="center"/>
      <protection hidden="1"/>
    </xf>
    <xf numFmtId="166" fontId="33" fillId="0" borderId="1" xfId="0" applyNumberFormat="1" applyFont="1" applyBorder="1" applyAlignment="1" applyProtection="1">
      <alignment vertical="center"/>
      <protection hidden="1"/>
    </xf>
    <xf numFmtId="3" fontId="36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Protection="1">
      <protection hidden="1"/>
    </xf>
    <xf numFmtId="3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10" fillId="0" borderId="1" xfId="0" applyNumberFormat="1" applyFont="1" applyBorder="1" applyAlignment="1" applyProtection="1">
      <alignment vertical="center"/>
      <protection hidden="1"/>
    </xf>
    <xf numFmtId="1" fontId="23" fillId="0" borderId="1" xfId="2" applyNumberFormat="1" applyFont="1" applyFill="1" applyBorder="1" applyAlignment="1" applyProtection="1">
      <alignment horizontal="center" vertical="center"/>
      <protection hidden="1"/>
    </xf>
    <xf numFmtId="166" fontId="36" fillId="0" borderId="1" xfId="2" applyNumberFormat="1" applyFont="1" applyFill="1" applyBorder="1" applyAlignment="1" applyProtection="1">
      <alignment horizontal="right" vertical="center"/>
      <protection hidden="1"/>
    </xf>
    <xf numFmtId="1" fontId="23" fillId="0" borderId="1" xfId="0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Fill="1" applyBorder="1" applyAlignment="1" applyProtection="1">
      <alignment horizontal="right" vertical="center"/>
      <protection hidden="1"/>
    </xf>
    <xf numFmtId="1" fontId="36" fillId="0" borderId="1" xfId="2" applyNumberFormat="1" applyFont="1" applyFill="1" applyBorder="1" applyAlignment="1" applyProtection="1">
      <alignment horizontal="center" vertical="center"/>
      <protection hidden="1"/>
    </xf>
    <xf numFmtId="1" fontId="10" fillId="0" borderId="1" xfId="0" applyNumberFormat="1" applyFont="1" applyBorder="1" applyAlignment="1">
      <alignment horizontal="center" vertical="center"/>
    </xf>
    <xf numFmtId="166" fontId="10" fillId="0" borderId="1" xfId="0" applyNumberFormat="1" applyFont="1" applyBorder="1" applyAlignment="1">
      <alignment vertical="center"/>
    </xf>
    <xf numFmtId="0" fontId="10" fillId="0" borderId="1" xfId="0" applyFont="1" applyBorder="1" applyAlignment="1">
      <alignment vertical="center"/>
    </xf>
    <xf numFmtId="0" fontId="33" fillId="0" borderId="1" xfId="0" applyFont="1" applyBorder="1"/>
    <xf numFmtId="0" fontId="33" fillId="0" borderId="1" xfId="0" applyFont="1" applyBorder="1" applyProtection="1">
      <protection hidden="1"/>
    </xf>
    <xf numFmtId="1" fontId="33" fillId="0" borderId="1" xfId="0" applyNumberFormat="1" applyFont="1" applyBorder="1"/>
    <xf numFmtId="1" fontId="33" fillId="0" borderId="1" xfId="0" applyNumberFormat="1" applyFont="1" applyBorder="1" applyProtection="1">
      <protection hidden="1"/>
    </xf>
    <xf numFmtId="166" fontId="36" fillId="2" borderId="1" xfId="2" applyNumberFormat="1" applyFont="1" applyFill="1" applyBorder="1" applyAlignment="1" applyProtection="1">
      <alignment horizontal="right" vertical="center"/>
      <protection hidden="1"/>
    </xf>
    <xf numFmtId="166" fontId="0" fillId="9" borderId="1" xfId="0" applyNumberFormat="1" applyFill="1" applyBorder="1"/>
    <xf numFmtId="0" fontId="10" fillId="9" borderId="1" xfId="0" applyFont="1" applyFill="1" applyBorder="1"/>
    <xf numFmtId="9" fontId="10" fillId="0" borderId="1" xfId="0" applyNumberFormat="1" applyFont="1" applyBorder="1" applyAlignment="1">
      <alignment horizontal="center" vertical="center"/>
    </xf>
    <xf numFmtId="166" fontId="49" fillId="9" borderId="1" xfId="0" applyNumberFormat="1" applyFont="1" applyFill="1" applyBorder="1"/>
    <xf numFmtId="9" fontId="10" fillId="0" borderId="1" xfId="0" applyNumberFormat="1" applyFont="1" applyBorder="1" applyAlignment="1">
      <alignment horizontal="right" vertical="center"/>
    </xf>
    <xf numFmtId="0" fontId="18" fillId="0" borderId="1" xfId="2" applyFont="1" applyFill="1" applyBorder="1" applyAlignment="1" applyProtection="1"/>
    <xf numFmtId="1" fontId="50" fillId="0" borderId="1" xfId="2" applyNumberFormat="1" applyFont="1" applyBorder="1" applyAlignment="1" applyProtection="1">
      <alignment horizontal="center" vertical="center"/>
      <protection hidden="1"/>
    </xf>
    <xf numFmtId="1" fontId="50" fillId="0" borderId="1" xfId="2" applyNumberFormat="1" applyFont="1" applyFill="1" applyBorder="1" applyAlignment="1" applyProtection="1">
      <alignment horizontal="center" vertical="center"/>
      <protection hidden="1"/>
    </xf>
    <xf numFmtId="0" fontId="51" fillId="0" borderId="1" xfId="2" applyFont="1" applyFill="1" applyBorder="1" applyAlignment="1" applyProtection="1">
      <alignment vertical="center"/>
    </xf>
    <xf numFmtId="0" fontId="51" fillId="0" borderId="1" xfId="2" applyFont="1" applyFill="1" applyBorder="1" applyAlignment="1" applyProtection="1">
      <alignment vertical="center"/>
      <protection locked="0"/>
    </xf>
    <xf numFmtId="0" fontId="13" fillId="11" borderId="0" xfId="0" applyFont="1" applyFill="1"/>
    <xf numFmtId="0" fontId="13" fillId="0" borderId="0" xfId="0" applyFont="1" applyProtection="1">
      <protection locked="0"/>
    </xf>
    <xf numFmtId="165" fontId="10" fillId="3" borderId="1" xfId="0" applyNumberFormat="1" applyFont="1" applyFill="1" applyBorder="1" applyAlignment="1" applyProtection="1">
      <alignment horizontal="center" vertical="center"/>
      <protection locked="0"/>
    </xf>
    <xf numFmtId="165" fontId="3" fillId="0" borderId="1" xfId="0" applyNumberFormat="1" applyFont="1" applyBorder="1" applyAlignment="1" applyProtection="1">
      <alignment horizontal="left"/>
      <protection locked="0"/>
    </xf>
    <xf numFmtId="9" fontId="3" fillId="2" borderId="1" xfId="0" applyNumberFormat="1" applyFont="1" applyFill="1" applyBorder="1" applyAlignment="1" applyProtection="1">
      <alignment horizontal="center"/>
      <protection locked="0"/>
    </xf>
    <xf numFmtId="168" fontId="3" fillId="2" borderId="1" xfId="0" applyNumberFormat="1" applyFont="1" applyFill="1" applyBorder="1" applyAlignment="1" applyProtection="1">
      <alignment horizontal="center"/>
      <protection locked="0"/>
    </xf>
    <xf numFmtId="9" fontId="13" fillId="2" borderId="1" xfId="0" applyNumberFormat="1" applyFont="1" applyFill="1" applyBorder="1" applyAlignment="1" applyProtection="1">
      <alignment horizontal="center"/>
      <protection locked="0"/>
    </xf>
    <xf numFmtId="0" fontId="12" fillId="4" borderId="1" xfId="0" applyFont="1" applyFill="1" applyBorder="1" applyAlignment="1" applyProtection="1">
      <alignment horizontal="left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/>
    </xf>
    <xf numFmtId="0" fontId="48" fillId="0" borderId="1" xfId="0" applyFont="1" applyBorder="1" applyAlignment="1" applyProtection="1">
      <alignment horizontal="left" vertical="center"/>
      <protection locked="0"/>
    </xf>
    <xf numFmtId="9" fontId="13" fillId="0" borderId="1" xfId="0" applyNumberFormat="1" applyFont="1" applyBorder="1" applyAlignment="1" applyProtection="1">
      <alignment horizontal="center" vertical="center"/>
      <protection locked="0" hidden="1"/>
    </xf>
    <xf numFmtId="0" fontId="13" fillId="0" borderId="0" xfId="0" applyFont="1"/>
    <xf numFmtId="0" fontId="33" fillId="0" borderId="1" xfId="0" applyFont="1" applyBorder="1" applyAlignment="1" applyProtection="1">
      <alignment horizontal="right"/>
      <protection hidden="1"/>
    </xf>
    <xf numFmtId="1" fontId="23" fillId="0" borderId="1" xfId="0" applyNumberFormat="1" applyFont="1" applyBorder="1" applyAlignment="1" applyProtection="1">
      <alignment horizontal="center"/>
      <protection hidden="1"/>
    </xf>
    <xf numFmtId="1" fontId="20" fillId="3" borderId="1" xfId="0" applyNumberFormat="1" applyFont="1" applyFill="1" applyBorder="1" applyAlignment="1">
      <alignment horizontal="center"/>
    </xf>
    <xf numFmtId="38" fontId="13" fillId="9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9" borderId="1" xfId="0" applyFont="1" applyFill="1" applyBorder="1" applyAlignment="1" applyProtection="1">
      <alignment horizontal="center" vertical="center"/>
      <protection locked="0" hidden="1"/>
    </xf>
    <xf numFmtId="0" fontId="13" fillId="11" borderId="1" xfId="0" applyFont="1" applyFill="1" applyBorder="1" applyAlignment="1" applyProtection="1">
      <alignment vertical="center"/>
      <protection locked="0"/>
    </xf>
    <xf numFmtId="166" fontId="13" fillId="10" borderId="1" xfId="0" applyNumberFormat="1" applyFont="1" applyFill="1" applyBorder="1" applyAlignment="1">
      <alignment vertical="center"/>
    </xf>
    <xf numFmtId="38" fontId="13" fillId="10" borderId="1" xfId="0" applyNumberFormat="1" applyFont="1" applyFill="1" applyBorder="1" applyAlignment="1" applyProtection="1">
      <alignment horizontal="center" vertical="center"/>
      <protection locked="0" hidden="1"/>
    </xf>
    <xf numFmtId="0" fontId="13" fillId="10" borderId="1" xfId="0" applyFont="1" applyFill="1" applyBorder="1" applyAlignment="1" applyProtection="1">
      <alignment horizontal="center" vertical="center"/>
      <protection locked="0" hidden="1"/>
    </xf>
    <xf numFmtId="38" fontId="13" fillId="10" borderId="1" xfId="0" applyNumberFormat="1" applyFont="1" applyFill="1" applyBorder="1" applyAlignment="1" applyProtection="1">
      <alignment horizontal="center" vertical="center"/>
      <protection hidden="1"/>
    </xf>
    <xf numFmtId="164" fontId="13" fillId="10" borderId="1" xfId="0" applyNumberFormat="1" applyFont="1" applyFill="1" applyBorder="1" applyAlignment="1" applyProtection="1">
      <alignment horizontal="right"/>
      <protection hidden="1"/>
    </xf>
    <xf numFmtId="164" fontId="13" fillId="0" borderId="1" xfId="0" applyNumberFormat="1" applyFont="1" applyBorder="1" applyAlignment="1" applyProtection="1">
      <alignment horizontal="right"/>
      <protection locked="0" hidden="1"/>
    </xf>
    <xf numFmtId="0" fontId="18" fillId="0" borderId="0" xfId="2" applyFont="1" applyFill="1" applyAlignment="1" applyProtection="1">
      <protection locked="0"/>
    </xf>
    <xf numFmtId="0" fontId="18" fillId="0" borderId="0" xfId="2" applyFont="1" applyFill="1" applyAlignment="1" applyProtection="1"/>
    <xf numFmtId="0" fontId="13" fillId="12" borderId="1" xfId="0" applyFont="1" applyFill="1" applyBorder="1" applyAlignment="1" applyProtection="1">
      <alignment horizontal="center" vertical="center"/>
      <protection locked="0"/>
    </xf>
    <xf numFmtId="8" fontId="13" fillId="12" borderId="1" xfId="0" applyNumberFormat="1" applyFont="1" applyFill="1" applyBorder="1" applyAlignment="1" applyProtection="1">
      <alignment horizontal="right" vertical="center"/>
      <protection locked="0"/>
    </xf>
    <xf numFmtId="38" fontId="13" fillId="0" borderId="1" xfId="0" applyNumberFormat="1" applyFont="1" applyBorder="1" applyAlignment="1" applyProtection="1">
      <alignment horizontal="center" vertical="center"/>
      <protection locked="0"/>
    </xf>
    <xf numFmtId="0" fontId="13" fillId="0" borderId="0" xfId="0" applyFont="1" applyAlignment="1">
      <alignment vertical="center"/>
    </xf>
    <xf numFmtId="0" fontId="13" fillId="12" borderId="1" xfId="0" applyFont="1" applyFill="1" applyBorder="1" applyAlignment="1" applyProtection="1">
      <alignment horizontal="center" vertical="center"/>
      <protection hidden="1"/>
    </xf>
    <xf numFmtId="0" fontId="13" fillId="12" borderId="1" xfId="0" applyFont="1" applyFill="1" applyBorder="1" applyAlignment="1">
      <alignment horizontal="center" vertical="center"/>
    </xf>
    <xf numFmtId="0" fontId="13" fillId="12" borderId="1" xfId="0" applyFont="1" applyFill="1" applyBorder="1"/>
    <xf numFmtId="166" fontId="13" fillId="12" borderId="1" xfId="0" applyNumberFormat="1" applyFont="1" applyFill="1" applyBorder="1" applyAlignment="1">
      <alignment horizontal="right" vertical="center"/>
    </xf>
    <xf numFmtId="8" fontId="13" fillId="12" borderId="1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 applyProtection="1">
      <alignment horizontal="center"/>
      <protection hidden="1"/>
    </xf>
    <xf numFmtId="1" fontId="20" fillId="10" borderId="1" xfId="0" applyNumberFormat="1" applyFont="1" applyFill="1" applyBorder="1" applyAlignment="1" applyProtection="1">
      <alignment horizontal="center"/>
      <protection hidden="1"/>
    </xf>
    <xf numFmtId="166" fontId="20" fillId="10" borderId="1" xfId="0" applyNumberFormat="1" applyFont="1" applyFill="1" applyBorder="1" applyAlignment="1" applyProtection="1">
      <alignment horizontal="right"/>
      <protection hidden="1"/>
    </xf>
    <xf numFmtId="0" fontId="18" fillId="5" borderId="1" xfId="2" applyFont="1" applyFill="1" applyBorder="1" applyAlignment="1" applyProtection="1">
      <alignment vertical="center"/>
      <protection locked="0"/>
    </xf>
    <xf numFmtId="0" fontId="18" fillId="0" borderId="0" xfId="2" applyFont="1" applyAlignment="1" applyProtection="1"/>
    <xf numFmtId="0" fontId="18" fillId="0" borderId="1" xfId="2" applyFont="1" applyBorder="1" applyAlignment="1" applyProtection="1"/>
    <xf numFmtId="0" fontId="13" fillId="13" borderId="1" xfId="0" applyFont="1" applyFill="1" applyBorder="1" applyAlignment="1" applyProtection="1">
      <alignment horizontal="center"/>
      <protection locked="0"/>
    </xf>
    <xf numFmtId="166" fontId="27" fillId="0" borderId="1" xfId="2" applyNumberFormat="1" applyFont="1" applyBorder="1" applyAlignment="1" applyProtection="1">
      <alignment horizontal="right" vertical="center"/>
      <protection hidden="1"/>
    </xf>
    <xf numFmtId="166" fontId="13" fillId="12" borderId="1" xfId="0" applyNumberFormat="1" applyFont="1" applyFill="1" applyBorder="1" applyAlignment="1" applyProtection="1">
      <alignment horizontal="right" vertical="center"/>
      <protection locked="0"/>
    </xf>
    <xf numFmtId="0" fontId="13" fillId="12" borderId="1" xfId="0" applyFont="1" applyFill="1" applyBorder="1" applyProtection="1">
      <protection locked="0"/>
    </xf>
    <xf numFmtId="0" fontId="13" fillId="12" borderId="0" xfId="0" applyFont="1" applyFill="1" applyProtection="1">
      <protection locked="0"/>
    </xf>
    <xf numFmtId="0" fontId="47" fillId="12" borderId="1" xfId="2" applyFont="1" applyFill="1" applyBorder="1" applyAlignment="1" applyProtection="1">
      <protection locked="0"/>
    </xf>
    <xf numFmtId="38" fontId="13" fillId="12" borderId="1" xfId="0" applyNumberFormat="1" applyFont="1" applyFill="1" applyBorder="1" applyAlignment="1" applyProtection="1">
      <alignment horizontal="center"/>
      <protection locked="0"/>
    </xf>
    <xf numFmtId="164" fontId="13" fillId="12" borderId="1" xfId="0" applyNumberFormat="1" applyFont="1" applyFill="1" applyBorder="1" applyAlignment="1" applyProtection="1">
      <alignment horizontal="right"/>
      <protection hidden="1"/>
    </xf>
    <xf numFmtId="0" fontId="0" fillId="12" borderId="0" xfId="0" applyFill="1" applyProtection="1">
      <protection locked="0"/>
    </xf>
    <xf numFmtId="0" fontId="18" fillId="14" borderId="1" xfId="2" applyFont="1" applyFill="1" applyBorder="1" applyAlignment="1" applyProtection="1"/>
    <xf numFmtId="0" fontId="0" fillId="12" borderId="0" xfId="0" applyFill="1" applyAlignment="1">
      <alignment vertical="center"/>
    </xf>
    <xf numFmtId="0" fontId="47" fillId="12" borderId="1" xfId="2" applyFont="1" applyFill="1" applyBorder="1" applyAlignment="1" applyProtection="1">
      <alignment vertical="center"/>
      <protection locked="0"/>
    </xf>
    <xf numFmtId="166" fontId="13" fillId="12" borderId="2" xfId="0" applyNumberFormat="1" applyFont="1" applyFill="1" applyBorder="1" applyAlignment="1">
      <alignment horizontal="right" vertical="center"/>
    </xf>
    <xf numFmtId="0" fontId="13" fillId="10" borderId="1" xfId="0" applyFont="1" applyFill="1" applyBorder="1" applyAlignment="1">
      <alignment horizontal="center" vertical="center"/>
    </xf>
    <xf numFmtId="0" fontId="18" fillId="15" borderId="0" xfId="2" applyFont="1" applyFill="1" applyAlignment="1" applyProtection="1"/>
    <xf numFmtId="1" fontId="23" fillId="0" borderId="1" xfId="2" applyNumberFormat="1" applyFont="1" applyBorder="1" applyAlignment="1" applyProtection="1">
      <alignment horizontal="center" vertical="center"/>
      <protection hidden="1"/>
    </xf>
    <xf numFmtId="166" fontId="23" fillId="0" borderId="1" xfId="2" applyNumberFormat="1" applyFont="1" applyBorder="1" applyAlignment="1" applyProtection="1">
      <alignment vertical="center"/>
      <protection hidden="1"/>
    </xf>
    <xf numFmtId="0" fontId="34" fillId="0" borderId="0" xfId="2" applyFont="1" applyFill="1" applyAlignment="1" applyProtection="1"/>
    <xf numFmtId="166" fontId="23" fillId="0" borderId="1" xfId="2" applyNumberFormat="1" applyFont="1" applyBorder="1" applyAlignment="1" applyProtection="1">
      <alignment horizontal="right" vertical="center"/>
      <protection hidden="1"/>
    </xf>
    <xf numFmtId="0" fontId="13" fillId="12" borderId="2" xfId="0" applyFont="1" applyFill="1" applyBorder="1" applyAlignment="1" applyProtection="1">
      <alignment horizontal="center" vertical="center"/>
      <protection locked="0"/>
    </xf>
    <xf numFmtId="0" fontId="13" fillId="12" borderId="2" xfId="0" applyFont="1" applyFill="1" applyBorder="1" applyAlignment="1" applyProtection="1">
      <alignment horizontal="center" vertical="center"/>
      <protection hidden="1"/>
    </xf>
    <xf numFmtId="166" fontId="13" fillId="12" borderId="2" xfId="0" applyNumberFormat="1" applyFont="1" applyFill="1" applyBorder="1" applyAlignment="1" applyProtection="1">
      <alignment horizontal="right" vertical="center"/>
      <protection hidden="1"/>
    </xf>
    <xf numFmtId="0" fontId="51" fillId="12" borderId="1" xfId="2" applyFont="1" applyFill="1" applyBorder="1" applyAlignment="1" applyProtection="1">
      <alignment vertical="center"/>
      <protection locked="0"/>
    </xf>
    <xf numFmtId="1" fontId="10" fillId="0" borderId="1" xfId="0" applyNumberFormat="1" applyFont="1" applyBorder="1" applyAlignment="1" applyProtection="1">
      <alignment horizontal="center"/>
      <protection hidden="1"/>
    </xf>
    <xf numFmtId="0" fontId="2" fillId="0" borderId="0" xfId="2" applyFill="1" applyAlignment="1" applyProtection="1"/>
    <xf numFmtId="0" fontId="18" fillId="0" borderId="0" xfId="2" applyFont="1" applyAlignment="1" applyProtection="1">
      <alignment horizontal="left" vertical="center"/>
      <protection locked="0"/>
    </xf>
    <xf numFmtId="0" fontId="18" fillId="0" borderId="0" xfId="2" applyFont="1" applyAlignment="1" applyProtection="1">
      <alignment horizontal="right" vertical="center"/>
      <protection locked="0"/>
    </xf>
    <xf numFmtId="0" fontId="6" fillId="0" borderId="8" xfId="2" applyFont="1" applyFill="1" applyBorder="1" applyAlignment="1" applyProtection="1">
      <alignment horizontal="center"/>
      <protection locked="0"/>
    </xf>
    <xf numFmtId="49" fontId="13" fillId="0" borderId="7" xfId="0" applyNumberFormat="1" applyFont="1" applyBorder="1" applyAlignment="1" applyProtection="1">
      <alignment horizontal="left" vertical="center"/>
      <protection locked="0"/>
    </xf>
    <xf numFmtId="49" fontId="13" fillId="0" borderId="5" xfId="0" applyNumberFormat="1" applyFont="1" applyBorder="1" applyAlignment="1" applyProtection="1">
      <alignment horizontal="left" vertical="center"/>
      <protection locked="0"/>
    </xf>
    <xf numFmtId="49" fontId="13" fillId="0" borderId="6" xfId="0" applyNumberFormat="1" applyFont="1" applyBorder="1" applyAlignment="1" applyProtection="1">
      <alignment horizontal="left" vertical="center"/>
      <protection locked="0"/>
    </xf>
    <xf numFmtId="165" fontId="21" fillId="0" borderId="9" xfId="2" applyNumberFormat="1" applyFont="1" applyBorder="1" applyAlignment="1" applyProtection="1">
      <alignment horizontal="right" vertical="center"/>
      <protection locked="0"/>
    </xf>
    <xf numFmtId="165" fontId="21" fillId="0" borderId="10" xfId="2" applyNumberFormat="1" applyFont="1" applyBorder="1" applyAlignment="1" applyProtection="1">
      <alignment horizontal="right" vertical="center"/>
      <protection locked="0"/>
    </xf>
    <xf numFmtId="0" fontId="21" fillId="0" borderId="1" xfId="2" applyFont="1" applyBorder="1" applyAlignment="1" applyProtection="1">
      <alignment horizontal="center" vertical="center"/>
      <protection locked="0"/>
    </xf>
    <xf numFmtId="164" fontId="13" fillId="0" borderId="7" xfId="0" applyNumberFormat="1" applyFont="1" applyBorder="1" applyAlignment="1" applyProtection="1">
      <alignment horizontal="right" vertical="center"/>
      <protection locked="0" hidden="1"/>
    </xf>
    <xf numFmtId="164" fontId="13" fillId="0" borderId="5" xfId="0" applyNumberFormat="1" applyFont="1" applyBorder="1" applyAlignment="1" applyProtection="1">
      <alignment horizontal="right" vertical="center"/>
      <protection locked="0" hidden="1"/>
    </xf>
    <xf numFmtId="164" fontId="13" fillId="0" borderId="6" xfId="0" applyNumberFormat="1" applyFont="1" applyBorder="1" applyAlignment="1" applyProtection="1">
      <alignment horizontal="right" vertical="center"/>
      <protection locked="0" hidden="1"/>
    </xf>
    <xf numFmtId="1" fontId="13" fillId="0" borderId="7" xfId="0" applyNumberFormat="1" applyFont="1" applyBorder="1" applyAlignment="1" applyProtection="1">
      <alignment horizontal="center" vertical="center"/>
      <protection locked="0"/>
    </xf>
    <xf numFmtId="1" fontId="13" fillId="0" borderId="5" xfId="0" applyNumberFormat="1" applyFont="1" applyBorder="1" applyAlignment="1" applyProtection="1">
      <alignment horizontal="center" vertical="center"/>
      <protection locked="0"/>
    </xf>
    <xf numFmtId="1" fontId="13" fillId="0" borderId="6" xfId="0" applyNumberFormat="1" applyFont="1" applyBorder="1" applyAlignment="1" applyProtection="1">
      <alignment horizontal="center" vertical="center"/>
      <protection locked="0"/>
    </xf>
    <xf numFmtId="0" fontId="13" fillId="0" borderId="7" xfId="0" applyFont="1" applyBorder="1" applyAlignment="1" applyProtection="1">
      <alignment horizontal="left" vertical="center"/>
      <protection locked="0"/>
    </xf>
    <xf numFmtId="0" fontId="13" fillId="0" borderId="5" xfId="0" applyFont="1" applyBorder="1" applyAlignment="1" applyProtection="1">
      <alignment horizontal="left" vertical="center"/>
      <protection locked="0"/>
    </xf>
    <xf numFmtId="0" fontId="13" fillId="0" borderId="6" xfId="0" applyFont="1" applyBorder="1" applyAlignment="1" applyProtection="1">
      <alignment horizontal="left" vertical="center"/>
      <protection locked="0"/>
    </xf>
    <xf numFmtId="165" fontId="9" fillId="0" borderId="5" xfId="2" applyNumberFormat="1" applyFont="1" applyBorder="1" applyAlignment="1" applyProtection="1">
      <alignment horizontal="center" vertical="center"/>
      <protection locked="0"/>
    </xf>
    <xf numFmtId="38" fontId="13" fillId="0" borderId="7" xfId="0" applyNumberFormat="1" applyFont="1" applyBorder="1" applyAlignment="1" applyProtection="1">
      <alignment horizontal="right" vertical="center"/>
      <protection locked="0" hidden="1"/>
    </xf>
    <xf numFmtId="38" fontId="13" fillId="0" borderId="5" xfId="0" applyNumberFormat="1" applyFont="1" applyBorder="1" applyAlignment="1" applyProtection="1">
      <alignment horizontal="right" vertical="center"/>
      <protection locked="0" hidden="1"/>
    </xf>
    <xf numFmtId="38" fontId="13" fillId="0" borderId="6" xfId="0" applyNumberFormat="1" applyFont="1" applyBorder="1" applyAlignment="1" applyProtection="1">
      <alignment horizontal="right" vertical="center"/>
      <protection locked="0" hidden="1"/>
    </xf>
    <xf numFmtId="165" fontId="10" fillId="3" borderId="1" xfId="0" applyNumberFormat="1" applyFont="1" applyFill="1" applyBorder="1" applyAlignment="1" applyProtection="1">
      <alignment vertical="center" wrapText="1"/>
      <protection locked="0"/>
    </xf>
    <xf numFmtId="165" fontId="11" fillId="0" borderId="10" xfId="2" applyNumberFormat="1" applyFont="1" applyBorder="1" applyAlignment="1" applyProtection="1">
      <alignment horizontal="left" vertical="center"/>
      <protection locked="0"/>
    </xf>
    <xf numFmtId="0" fontId="18" fillId="0" borderId="7" xfId="2" applyFont="1" applyBorder="1" applyAlignment="1" applyProtection="1">
      <alignment horizontal="center" vertical="center"/>
      <protection locked="0"/>
    </xf>
    <xf numFmtId="0" fontId="13" fillId="0" borderId="5" xfId="0" applyFont="1" applyBorder="1" applyAlignment="1" applyProtection="1">
      <alignment horizontal="center" vertical="center"/>
      <protection locked="0"/>
    </xf>
    <xf numFmtId="0" fontId="13" fillId="0" borderId="6" xfId="0" applyFont="1" applyBorder="1" applyAlignment="1" applyProtection="1">
      <alignment horizontal="center" vertical="center"/>
      <protection locked="0"/>
    </xf>
    <xf numFmtId="49" fontId="13" fillId="0" borderId="7" xfId="1" applyNumberFormat="1" applyFont="1" applyBorder="1" applyAlignment="1" applyProtection="1">
      <alignment horizontal="left" vertical="center"/>
      <protection locked="0"/>
    </xf>
    <xf numFmtId="49" fontId="13" fillId="0" borderId="5" xfId="1" applyNumberFormat="1" applyFont="1" applyBorder="1" applyAlignment="1" applyProtection="1">
      <alignment horizontal="left" vertical="center"/>
      <protection locked="0"/>
    </xf>
    <xf numFmtId="49" fontId="13" fillId="0" borderId="6" xfId="1" applyNumberFormat="1" applyFont="1" applyBorder="1" applyAlignment="1" applyProtection="1">
      <alignment horizontal="left" vertical="center"/>
      <protection locked="0"/>
    </xf>
    <xf numFmtId="0" fontId="13" fillId="0" borderId="3" xfId="0" applyFont="1" applyBorder="1" applyAlignment="1" applyProtection="1">
      <alignment horizontal="left" vertical="center"/>
      <protection locked="0"/>
    </xf>
    <xf numFmtId="0" fontId="13" fillId="0" borderId="2" xfId="0" applyFont="1" applyBorder="1" applyAlignment="1" applyProtection="1">
      <alignment horizontal="left" vertical="center"/>
      <protection locked="0"/>
    </xf>
    <xf numFmtId="165" fontId="13" fillId="3" borderId="11" xfId="0" applyNumberFormat="1" applyFont="1" applyFill="1" applyBorder="1" applyAlignment="1" applyProtection="1">
      <alignment horizontal="center" vertical="center" wrapText="1"/>
      <protection locked="0"/>
    </xf>
    <xf numFmtId="165" fontId="13" fillId="3" borderId="0" xfId="0" applyNumberFormat="1" applyFont="1" applyFill="1" applyAlignment="1" applyProtection="1">
      <alignment horizontal="center" vertical="center" wrapText="1"/>
      <protection locked="0"/>
    </xf>
    <xf numFmtId="0" fontId="7" fillId="8" borderId="1" xfId="0" applyFont="1" applyFill="1" applyBorder="1" applyAlignment="1" applyProtection="1">
      <alignment horizontal="left" vertical="center" wrapText="1"/>
      <protection locked="0"/>
    </xf>
    <xf numFmtId="165" fontId="13" fillId="0" borderId="7" xfId="0" applyNumberFormat="1" applyFont="1" applyBorder="1" applyAlignment="1" applyProtection="1">
      <alignment horizontal="right"/>
      <protection locked="0"/>
    </xf>
    <xf numFmtId="165" fontId="13" fillId="0" borderId="5" xfId="0" applyNumberFormat="1" applyFont="1" applyBorder="1" applyAlignment="1" applyProtection="1">
      <alignment horizontal="right"/>
      <protection locked="0"/>
    </xf>
    <xf numFmtId="165" fontId="13" fillId="0" borderId="6" xfId="0" applyNumberFormat="1" applyFont="1" applyBorder="1" applyAlignment="1" applyProtection="1">
      <alignment horizontal="right"/>
      <protection locked="0"/>
    </xf>
    <xf numFmtId="165" fontId="13" fillId="0" borderId="0" xfId="0" applyNumberFormat="1" applyFont="1" applyAlignment="1" applyProtection="1">
      <alignment horizontal="center"/>
      <protection locked="0"/>
    </xf>
    <xf numFmtId="165" fontId="17" fillId="0" borderId="12" xfId="0" applyNumberFormat="1" applyFont="1" applyBorder="1" applyAlignment="1" applyProtection="1">
      <alignment horizontal="center"/>
      <protection locked="0"/>
    </xf>
    <xf numFmtId="165" fontId="17" fillId="0" borderId="8" xfId="0" applyNumberFormat="1" applyFont="1" applyBorder="1" applyAlignment="1" applyProtection="1">
      <alignment horizontal="center"/>
      <protection locked="0"/>
    </xf>
    <xf numFmtId="165" fontId="17" fillId="0" borderId="9" xfId="0" applyNumberFormat="1" applyFont="1" applyBorder="1" applyAlignment="1" applyProtection="1">
      <alignment horizontal="center" vertical="center"/>
      <protection locked="0"/>
    </xf>
    <xf numFmtId="165" fontId="17" fillId="0" borderId="10" xfId="0" applyNumberFormat="1" applyFont="1" applyBorder="1" applyAlignment="1" applyProtection="1">
      <alignment horizontal="center" vertical="center"/>
      <protection locked="0"/>
    </xf>
    <xf numFmtId="165" fontId="17" fillId="0" borderId="13" xfId="0" applyNumberFormat="1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/>
      <protection locked="0"/>
    </xf>
    <xf numFmtId="0" fontId="4" fillId="0" borderId="0" xfId="0" applyFont="1" applyAlignment="1" applyProtection="1">
      <alignment horizontal="center"/>
      <protection locked="0"/>
    </xf>
    <xf numFmtId="0" fontId="43" fillId="0" borderId="0" xfId="2" applyFont="1" applyAlignment="1" applyProtection="1">
      <alignment horizontal="center" vertical="center"/>
      <protection locked="0"/>
    </xf>
    <xf numFmtId="0" fontId="8" fillId="0" borderId="0" xfId="2" applyFont="1" applyBorder="1" applyAlignment="1" applyProtection="1">
      <alignment horizontal="left" vertical="center"/>
      <protection locked="0"/>
    </xf>
    <xf numFmtId="0" fontId="8" fillId="0" borderId="0" xfId="2" applyFont="1" applyBorder="1" applyAlignment="1" applyProtection="1">
      <alignment horizontal="right" vertical="center"/>
      <protection locked="0"/>
    </xf>
    <xf numFmtId="0" fontId="17" fillId="0" borderId="0" xfId="0" applyFont="1" applyAlignment="1" applyProtection="1">
      <alignment horizontal="center"/>
      <protection locked="0"/>
    </xf>
    <xf numFmtId="0" fontId="13" fillId="0" borderId="0" xfId="0" applyFont="1" applyAlignment="1" applyProtection="1">
      <alignment horizontal="left" vertical="center"/>
      <protection locked="0" hidden="1"/>
    </xf>
    <xf numFmtId="0" fontId="18" fillId="0" borderId="0" xfId="2" applyFont="1" applyFill="1" applyBorder="1" applyAlignment="1" applyProtection="1">
      <alignment horizontal="left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167" fontId="13" fillId="0" borderId="0" xfId="0" applyNumberFormat="1" applyFont="1" applyAlignment="1" applyProtection="1">
      <alignment horizontal="right" vertical="center"/>
      <protection locked="0" hidden="1"/>
    </xf>
    <xf numFmtId="0" fontId="13" fillId="0" borderId="0" xfId="0" applyFont="1" applyAlignment="1" applyProtection="1">
      <alignment horizontal="right" vertical="center"/>
      <protection locked="0"/>
    </xf>
    <xf numFmtId="0" fontId="17" fillId="0" borderId="3" xfId="0" applyFont="1" applyBorder="1" applyAlignment="1" applyProtection="1">
      <alignment horizontal="left" vertical="center" wrapText="1"/>
      <protection locked="0"/>
    </xf>
    <xf numFmtId="0" fontId="17" fillId="0" borderId="4" xfId="0" applyFont="1" applyBorder="1" applyAlignment="1" applyProtection="1">
      <alignment horizontal="left" vertical="center" wrapText="1"/>
      <protection locked="0"/>
    </xf>
    <xf numFmtId="0" fontId="0" fillId="0" borderId="2" xfId="0" applyBorder="1" applyAlignment="1" applyProtection="1">
      <alignment horizontal="left" vertical="center" wrapText="1"/>
      <protection locked="0"/>
    </xf>
    <xf numFmtId="0" fontId="22" fillId="0" borderId="3" xfId="0" applyFont="1" applyBorder="1" applyAlignment="1" applyProtection="1">
      <alignment horizontal="left" vertical="center" wrapText="1"/>
      <protection locked="0"/>
    </xf>
    <xf numFmtId="0" fontId="17" fillId="0" borderId="2" xfId="0" applyFont="1" applyBorder="1" applyAlignment="1" applyProtection="1">
      <alignment horizontal="left" vertical="center" wrapText="1"/>
      <protection locked="0"/>
    </xf>
    <xf numFmtId="0" fontId="40" fillId="0" borderId="8" xfId="2" applyFont="1" applyFill="1" applyBorder="1" applyAlignment="1" applyProtection="1">
      <alignment horizontal="center" vertical="center"/>
      <protection locked="0"/>
    </xf>
    <xf numFmtId="166" fontId="47" fillId="0" borderId="7" xfId="0" applyNumberFormat="1" applyFont="1" applyBorder="1" applyAlignment="1" applyProtection="1">
      <alignment horizontal="right" vertical="center"/>
      <protection locked="0" hidden="1"/>
    </xf>
    <xf numFmtId="166" fontId="47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 hidden="1"/>
    </xf>
    <xf numFmtId="166" fontId="13" fillId="0" borderId="5" xfId="0" applyNumberFormat="1" applyFont="1" applyBorder="1" applyAlignment="1" applyProtection="1">
      <alignment horizontal="right" vertical="center"/>
      <protection locked="0" hidden="1"/>
    </xf>
    <xf numFmtId="166" fontId="13" fillId="0" borderId="6" xfId="0" applyNumberFormat="1" applyFont="1" applyBorder="1" applyAlignment="1" applyProtection="1">
      <alignment horizontal="right" vertical="center"/>
      <protection locked="0" hidden="1"/>
    </xf>
    <xf numFmtId="166" fontId="13" fillId="0" borderId="7" xfId="0" applyNumberFormat="1" applyFont="1" applyBorder="1" applyAlignment="1" applyProtection="1">
      <alignment horizontal="right" vertical="center"/>
      <protection locked="0"/>
    </xf>
    <xf numFmtId="0" fontId="0" fillId="0" borderId="5" xfId="0" applyBorder="1" applyAlignment="1" applyProtection="1">
      <alignment horizontal="right" vertical="center"/>
      <protection locked="0"/>
    </xf>
    <xf numFmtId="0" fontId="0" fillId="0" borderId="6" xfId="0" applyBorder="1" applyAlignment="1" applyProtection="1">
      <alignment horizontal="right" vertical="center"/>
      <protection locked="0"/>
    </xf>
    <xf numFmtId="165" fontId="10" fillId="0" borderId="0" xfId="0" applyNumberFormat="1" applyFont="1" applyAlignment="1" applyProtection="1">
      <alignment horizontal="right"/>
      <protection locked="0"/>
    </xf>
    <xf numFmtId="165" fontId="18" fillId="0" borderId="0" xfId="2" applyNumberFormat="1" applyFont="1" applyBorder="1" applyAlignment="1" applyProtection="1">
      <alignment horizontal="center" vertical="center"/>
      <protection locked="0"/>
    </xf>
    <xf numFmtId="0" fontId="5" fillId="0" borderId="0" xfId="0" applyFont="1" applyAlignment="1" applyProtection="1">
      <alignment horizontal="center"/>
      <protection locked="0"/>
    </xf>
    <xf numFmtId="0" fontId="23" fillId="0" borderId="0" xfId="0" applyFont="1" applyAlignment="1" applyProtection="1">
      <alignment horizontal="center"/>
      <protection locked="0"/>
    </xf>
    <xf numFmtId="0" fontId="32" fillId="0" borderId="7" xfId="2" applyFont="1" applyBorder="1" applyAlignment="1" applyProtection="1">
      <alignment horizontal="right" vertical="center"/>
      <protection locked="0" hidden="1"/>
    </xf>
    <xf numFmtId="0" fontId="32" fillId="0" borderId="5" xfId="2" applyFont="1" applyBorder="1" applyAlignment="1" applyProtection="1">
      <alignment horizontal="right" vertical="center"/>
      <protection locked="0" hidden="1"/>
    </xf>
    <xf numFmtId="0" fontId="33" fillId="0" borderId="1" xfId="0" applyFont="1" applyBorder="1" applyAlignment="1" applyProtection="1">
      <alignment horizontal="right"/>
      <protection hidden="1"/>
    </xf>
    <xf numFmtId="0" fontId="10" fillId="0" borderId="1" xfId="0" applyFont="1" applyBorder="1" applyAlignment="1" applyProtection="1">
      <alignment horizontal="right"/>
      <protection hidden="1"/>
    </xf>
    <xf numFmtId="0" fontId="16" fillId="3" borderId="0" xfId="0" applyFont="1" applyFill="1" applyAlignment="1">
      <alignment horizontal="center"/>
    </xf>
    <xf numFmtId="0" fontId="14" fillId="0" borderId="11" xfId="2" applyFont="1" applyFill="1" applyBorder="1" applyAlignment="1" applyProtection="1">
      <alignment horizontal="center" vertical="center"/>
      <protection hidden="1"/>
    </xf>
    <xf numFmtId="0" fontId="27" fillId="0" borderId="0" xfId="2" applyFont="1" applyFill="1" applyBorder="1" applyAlignment="1" applyProtection="1">
      <alignment horizontal="center" vertical="center"/>
      <protection hidden="1"/>
    </xf>
    <xf numFmtId="0" fontId="34" fillId="0" borderId="0" xfId="2" applyFont="1" applyFill="1" applyAlignment="1" applyProtection="1">
      <alignment horizontal="center" vertical="center"/>
      <protection locked="0"/>
    </xf>
    <xf numFmtId="0" fontId="34" fillId="0" borderId="7" xfId="2" applyFont="1" applyBorder="1" applyAlignment="1" applyProtection="1">
      <alignment horizontal="right" vertical="center"/>
      <protection locked="0" hidden="1"/>
    </xf>
    <xf numFmtId="0" fontId="10" fillId="0" borderId="7" xfId="0" applyFont="1" applyBorder="1" applyAlignment="1" applyProtection="1">
      <alignment horizontal="right"/>
      <protection hidden="1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10" fillId="0" borderId="7" xfId="0" applyFont="1" applyBorder="1" applyAlignment="1">
      <alignment horizontal="right" vertical="center"/>
    </xf>
    <xf numFmtId="0" fontId="0" fillId="0" borderId="5" xfId="0" applyBorder="1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10" fillId="0" borderId="1" xfId="0" applyFont="1" applyBorder="1" applyAlignment="1">
      <alignment horizontal="right" vertical="center"/>
    </xf>
    <xf numFmtId="0" fontId="10" fillId="0" borderId="5" xfId="0" applyFont="1" applyBorder="1" applyAlignment="1">
      <alignment horizontal="right" vertical="center"/>
    </xf>
    <xf numFmtId="0" fontId="10" fillId="0" borderId="6" xfId="0" applyFont="1" applyBorder="1" applyAlignment="1">
      <alignment horizontal="right" vertical="center"/>
    </xf>
    <xf numFmtId="0" fontId="34" fillId="0" borderId="7" xfId="2" applyFont="1" applyFill="1" applyBorder="1" applyAlignment="1" applyProtection="1">
      <alignment horizontal="left" vertical="center"/>
      <protection hidden="1"/>
    </xf>
    <xf numFmtId="0" fontId="34" fillId="0" borderId="5" xfId="2" applyFont="1" applyFill="1" applyBorder="1" applyAlignment="1" applyProtection="1">
      <alignment horizontal="left" vertical="center"/>
      <protection hidden="1"/>
    </xf>
    <xf numFmtId="0" fontId="34" fillId="0" borderId="6" xfId="2" applyFont="1" applyFill="1" applyBorder="1" applyAlignment="1" applyProtection="1">
      <alignment horizontal="left" vertical="center"/>
      <protection hidden="1"/>
    </xf>
    <xf numFmtId="0" fontId="0" fillId="0" borderId="1" xfId="0" applyBorder="1" applyAlignment="1">
      <alignment horizontal="right" vertical="center"/>
    </xf>
    <xf numFmtId="0" fontId="8" fillId="0" borderId="10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right" vertical="center"/>
      <protection locked="0"/>
    </xf>
    <xf numFmtId="0" fontId="13" fillId="0" borderId="1" xfId="0" applyFont="1" applyBorder="1" applyAlignment="1" applyProtection="1">
      <alignment horizontal="left" vertical="center"/>
      <protection locked="0"/>
    </xf>
    <xf numFmtId="0" fontId="30" fillId="0" borderId="7" xfId="0" applyFont="1" applyBorder="1" applyAlignment="1" applyProtection="1">
      <alignment horizontal="center" vertical="center"/>
      <protection locked="0"/>
    </xf>
    <xf numFmtId="0" fontId="30" fillId="0" borderId="5" xfId="0" applyFont="1" applyBorder="1" applyAlignment="1" applyProtection="1">
      <alignment horizontal="center" vertical="center"/>
      <protection locked="0"/>
    </xf>
    <xf numFmtId="0" fontId="30" fillId="0" borderId="6" xfId="0" applyFont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right" vertical="center"/>
      <protection locked="0"/>
    </xf>
    <xf numFmtId="0" fontId="13" fillId="3" borderId="1" xfId="0" applyFont="1" applyFill="1" applyBorder="1" applyAlignment="1" applyProtection="1">
      <alignment horizontal="center" vertical="center"/>
      <protection locked="0"/>
    </xf>
    <xf numFmtId="0" fontId="20" fillId="3" borderId="0" xfId="0" applyFont="1" applyFill="1" applyAlignment="1" applyProtection="1">
      <alignment horizontal="left"/>
      <protection locked="0"/>
    </xf>
    <xf numFmtId="0" fontId="20" fillId="0" borderId="0" xfId="0" applyFont="1" applyAlignment="1" applyProtection="1">
      <alignment horizontal="center" vertical="center"/>
      <protection locked="0"/>
    </xf>
    <xf numFmtId="0" fontId="8" fillId="0" borderId="0" xfId="2" applyFont="1" applyAlignment="1" applyProtection="1">
      <alignment horizontal="right" vertical="center"/>
      <protection locked="0"/>
    </xf>
    <xf numFmtId="0" fontId="13" fillId="3" borderId="3" xfId="0" applyFont="1" applyFill="1" applyBorder="1" applyAlignment="1" applyProtection="1">
      <alignment horizontal="center" vertical="center" wrapText="1"/>
      <protection locked="0"/>
    </xf>
    <xf numFmtId="0" fontId="0" fillId="0" borderId="2" xfId="0" applyBorder="1" applyAlignment="1" applyProtection="1">
      <alignment horizontal="center" vertical="center" wrapText="1"/>
      <protection locked="0"/>
    </xf>
    <xf numFmtId="0" fontId="13" fillId="2" borderId="1" xfId="0" applyFont="1" applyFill="1" applyBorder="1" applyAlignment="1" applyProtection="1">
      <alignment horizontal="center"/>
      <protection locked="0"/>
    </xf>
    <xf numFmtId="0" fontId="30" fillId="0" borderId="7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center"/>
    </xf>
    <xf numFmtId="0" fontId="30" fillId="0" borderId="6" xfId="0" applyFont="1" applyBorder="1" applyAlignment="1">
      <alignment horizontal="center" vertical="center"/>
    </xf>
    <xf numFmtId="0" fontId="13" fillId="2" borderId="12" xfId="0" applyFont="1" applyFill="1" applyBorder="1" applyAlignment="1">
      <alignment horizontal="center" vertical="center"/>
    </xf>
    <xf numFmtId="0" fontId="13" fillId="2" borderId="14" xfId="0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/>
    </xf>
    <xf numFmtId="0" fontId="13" fillId="2" borderId="15" xfId="0" applyFont="1" applyFill="1" applyBorder="1" applyAlignment="1">
      <alignment horizontal="center" vertical="center"/>
    </xf>
    <xf numFmtId="0" fontId="13" fillId="2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/>
    </xf>
    <xf numFmtId="0" fontId="13" fillId="3" borderId="3" xfId="0" applyFont="1" applyFill="1" applyBorder="1" applyAlignment="1">
      <alignment horizontal="right" vertical="center"/>
    </xf>
    <xf numFmtId="0" fontId="13" fillId="3" borderId="2" xfId="0" applyFont="1" applyFill="1" applyBorder="1" applyAlignment="1">
      <alignment horizontal="right" vertical="center"/>
    </xf>
    <xf numFmtId="0" fontId="13" fillId="3" borderId="3" xfId="0" applyFont="1" applyFill="1" applyBorder="1" applyAlignment="1">
      <alignment horizontal="center" vertical="center"/>
    </xf>
    <xf numFmtId="0" fontId="13" fillId="3" borderId="2" xfId="0" applyFont="1" applyFill="1" applyBorder="1" applyAlignment="1">
      <alignment horizontal="center" vertical="center"/>
    </xf>
    <xf numFmtId="0" fontId="20" fillId="3" borderId="0" xfId="0" applyFont="1" applyFill="1" applyAlignment="1">
      <alignment horizontal="left"/>
    </xf>
    <xf numFmtId="0" fontId="20" fillId="0" borderId="0" xfId="0" applyFont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1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32" fillId="0" borderId="7" xfId="2" applyFont="1" applyFill="1" applyBorder="1" applyAlignment="1" applyProtection="1">
      <alignment horizontal="right" vertical="center"/>
      <protection locked="0"/>
    </xf>
    <xf numFmtId="0" fontId="32" fillId="0" borderId="5" xfId="2" applyFont="1" applyFill="1" applyBorder="1" applyAlignment="1" applyProtection="1">
      <alignment horizontal="right" vertical="center"/>
      <protection locked="0"/>
    </xf>
    <xf numFmtId="0" fontId="32" fillId="0" borderId="6" xfId="2" applyFont="1" applyFill="1" applyBorder="1" applyAlignment="1" applyProtection="1">
      <alignment horizontal="right" vertical="center"/>
      <protection locked="0"/>
    </xf>
    <xf numFmtId="0" fontId="13" fillId="10" borderId="3" xfId="0" applyFont="1" applyFill="1" applyBorder="1" applyAlignment="1">
      <alignment horizontal="right" vertical="center"/>
    </xf>
    <xf numFmtId="0" fontId="13" fillId="10" borderId="2" xfId="0" applyFont="1" applyFill="1" applyBorder="1" applyAlignment="1">
      <alignment horizontal="right" vertical="center"/>
    </xf>
    <xf numFmtId="0" fontId="13" fillId="10" borderId="3" xfId="0" applyFont="1" applyFill="1" applyBorder="1" applyAlignment="1">
      <alignment horizontal="center" vertical="center"/>
    </xf>
    <xf numFmtId="0" fontId="13" fillId="10" borderId="2" xfId="0" applyFont="1" applyFill="1" applyBorder="1" applyAlignment="1">
      <alignment horizontal="center" vertical="center"/>
    </xf>
    <xf numFmtId="44" fontId="25" fillId="2" borderId="3" xfId="0" applyNumberFormat="1" applyFont="1" applyFill="1" applyBorder="1" applyAlignment="1">
      <alignment horizontal="center" vertical="center"/>
    </xf>
    <xf numFmtId="44" fontId="25" fillId="2" borderId="4" xfId="0" applyNumberFormat="1" applyFont="1" applyFill="1" applyBorder="1" applyAlignment="1">
      <alignment horizontal="center" vertical="center"/>
    </xf>
    <xf numFmtId="0" fontId="30" fillId="0" borderId="7" xfId="0" applyFont="1" applyBorder="1" applyAlignment="1" applyProtection="1">
      <alignment horizontal="center" vertical="center"/>
      <protection hidden="1"/>
    </xf>
    <xf numFmtId="0" fontId="30" fillId="0" borderId="5" xfId="0" applyFont="1" applyBorder="1" applyAlignment="1" applyProtection="1">
      <alignment horizontal="center" vertical="center"/>
      <protection hidden="1"/>
    </xf>
    <xf numFmtId="0" fontId="30" fillId="0" borderId="6" xfId="0" applyFont="1" applyBorder="1" applyAlignment="1" applyProtection="1">
      <alignment horizontal="center" vertical="center"/>
      <protection hidden="1"/>
    </xf>
    <xf numFmtId="0" fontId="25" fillId="2" borderId="3" xfId="0" applyFont="1" applyFill="1" applyBorder="1" applyAlignment="1">
      <alignment horizontal="center" vertical="center"/>
    </xf>
    <xf numFmtId="0" fontId="25" fillId="2" borderId="4" xfId="0" applyFont="1" applyFill="1" applyBorder="1" applyAlignment="1">
      <alignment horizontal="center" vertical="center"/>
    </xf>
    <xf numFmtId="0" fontId="13" fillId="2" borderId="3" xfId="0" applyFont="1" applyFill="1" applyBorder="1" applyAlignment="1">
      <alignment horizontal="center" vertical="center"/>
    </xf>
    <xf numFmtId="0" fontId="13" fillId="2" borderId="4" xfId="0" applyFont="1" applyFill="1" applyBorder="1" applyAlignment="1">
      <alignment horizontal="center" vertical="center"/>
    </xf>
    <xf numFmtId="0" fontId="13" fillId="2" borderId="2" xfId="0" applyFont="1" applyFill="1" applyBorder="1" applyAlignment="1">
      <alignment horizontal="center" vertical="center"/>
    </xf>
    <xf numFmtId="0" fontId="14" fillId="2" borderId="14" xfId="0" applyFont="1" applyFill="1" applyBorder="1" applyAlignment="1">
      <alignment horizontal="center"/>
    </xf>
    <xf numFmtId="0" fontId="14" fillId="2" borderId="15" xfId="0" applyFont="1" applyFill="1" applyBorder="1" applyAlignment="1">
      <alignment horizontal="center"/>
    </xf>
    <xf numFmtId="0" fontId="14" fillId="2" borderId="13" xfId="0" applyFont="1" applyFill="1" applyBorder="1" applyAlignment="1">
      <alignment horizontal="center"/>
    </xf>
    <xf numFmtId="0" fontId="13" fillId="0" borderId="3" xfId="0" applyFont="1" applyBorder="1" applyAlignment="1" applyProtection="1">
      <alignment wrapText="1"/>
      <protection locked="0"/>
    </xf>
    <xf numFmtId="0" fontId="0" fillId="0" borderId="2" xfId="0" applyBorder="1" applyAlignment="1">
      <alignment wrapText="1"/>
    </xf>
    <xf numFmtId="38" fontId="13" fillId="0" borderId="3" xfId="0" applyNumberFormat="1" applyFont="1" applyBorder="1" applyAlignment="1" applyProtection="1">
      <alignment horizontal="center" vertical="center"/>
      <protection locked="0"/>
    </xf>
    <xf numFmtId="38" fontId="13" fillId="0" borderId="2" xfId="0" applyNumberFormat="1" applyFont="1" applyBorder="1" applyAlignment="1" applyProtection="1">
      <alignment horizontal="center" vertical="center"/>
      <protection locked="0"/>
    </xf>
    <xf numFmtId="0" fontId="13" fillId="0" borderId="3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38" fontId="13" fillId="0" borderId="3" xfId="0" applyNumberFormat="1" applyFont="1" applyBorder="1" applyAlignment="1" applyProtection="1">
      <alignment horizontal="center" vertical="center"/>
      <protection hidden="1"/>
    </xf>
    <xf numFmtId="38" fontId="13" fillId="0" borderId="2" xfId="0" applyNumberFormat="1" applyFont="1" applyBorder="1" applyAlignment="1" applyProtection="1">
      <alignment horizontal="center" vertical="center"/>
      <protection hidden="1"/>
    </xf>
    <xf numFmtId="166" fontId="13" fillId="0" borderId="3" xfId="0" applyNumberFormat="1" applyFont="1" applyBorder="1" applyAlignment="1" applyProtection="1">
      <alignment horizontal="right" vertical="center"/>
      <protection hidden="1"/>
    </xf>
    <xf numFmtId="166" fontId="13" fillId="0" borderId="2" xfId="0" applyNumberFormat="1" applyFont="1" applyBorder="1" applyAlignment="1" applyProtection="1">
      <alignment horizontal="right" vertical="center"/>
      <protection hidden="1"/>
    </xf>
    <xf numFmtId="0" fontId="20" fillId="3" borderId="0" xfId="0" applyFont="1" applyFill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0" fontId="20" fillId="0" borderId="7" xfId="0" applyFont="1" applyBorder="1" applyAlignment="1">
      <alignment horizontal="right"/>
    </xf>
    <xf numFmtId="0" fontId="20" fillId="0" borderId="5" xfId="0" applyFont="1" applyBorder="1" applyAlignment="1">
      <alignment horizontal="right"/>
    </xf>
    <xf numFmtId="0" fontId="20" fillId="0" borderId="6" xfId="0" applyFont="1" applyBorder="1" applyAlignment="1">
      <alignment horizontal="right"/>
    </xf>
    <xf numFmtId="0" fontId="8" fillId="0" borderId="10" xfId="2" applyFont="1" applyBorder="1" applyAlignment="1" applyProtection="1">
      <alignment horizontal="right" vertical="center"/>
      <protection hidden="1"/>
    </xf>
    <xf numFmtId="0" fontId="27" fillId="0" borderId="5" xfId="2" applyFont="1" applyBorder="1" applyAlignment="1" applyProtection="1">
      <alignment horizontal="right" vertical="center"/>
      <protection hidden="1"/>
    </xf>
    <xf numFmtId="0" fontId="13" fillId="0" borderId="1" xfId="0" applyFont="1" applyBorder="1" applyAlignment="1" applyProtection="1">
      <alignment horizontal="left" vertical="center"/>
      <protection hidden="1"/>
    </xf>
    <xf numFmtId="0" fontId="13" fillId="3" borderId="3" xfId="0" applyFont="1" applyFill="1" applyBorder="1" applyAlignment="1" applyProtection="1">
      <alignment horizontal="right" vertical="center"/>
      <protection hidden="1"/>
    </xf>
    <xf numFmtId="0" fontId="13" fillId="3" borderId="2" xfId="0" applyFont="1" applyFill="1" applyBorder="1" applyAlignment="1" applyProtection="1">
      <alignment horizontal="right" vertical="center"/>
      <protection hidden="1"/>
    </xf>
    <xf numFmtId="0" fontId="13" fillId="3" borderId="3" xfId="0" applyFont="1" applyFill="1" applyBorder="1" applyAlignment="1" applyProtection="1">
      <alignment horizontal="center" vertical="center"/>
      <protection hidden="1"/>
    </xf>
    <xf numFmtId="0" fontId="13" fillId="3" borderId="2" xfId="0" applyFont="1" applyFill="1" applyBorder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  <protection hidden="1"/>
    </xf>
    <xf numFmtId="0" fontId="13" fillId="2" borderId="12" xfId="0" applyFont="1" applyFill="1" applyBorder="1" applyAlignment="1" applyProtection="1">
      <alignment horizontal="center" vertical="center"/>
      <protection locked="0"/>
    </xf>
    <xf numFmtId="0" fontId="0" fillId="0" borderId="14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3" fillId="3" borderId="1" xfId="0" applyFont="1" applyFill="1" applyBorder="1" applyAlignment="1">
      <alignment horizontal="right" vertical="center"/>
    </xf>
    <xf numFmtId="0" fontId="13" fillId="3" borderId="1" xfId="0" applyFont="1" applyFill="1" applyBorder="1" applyAlignment="1">
      <alignment horizontal="center" vertical="center"/>
    </xf>
    <xf numFmtId="0" fontId="27" fillId="0" borderId="5" xfId="2" applyFont="1" applyBorder="1" applyAlignment="1" applyProtection="1">
      <alignment horizontal="right" vertical="center"/>
    </xf>
    <xf numFmtId="0" fontId="13" fillId="0" borderId="1" xfId="0" applyFont="1" applyBorder="1" applyAlignment="1">
      <alignment horizontal="left" vertical="center"/>
    </xf>
    <xf numFmtId="0" fontId="8" fillId="0" borderId="10" xfId="2" applyFont="1" applyBorder="1" applyAlignment="1" applyProtection="1">
      <alignment horizontal="right" vertical="center"/>
    </xf>
    <xf numFmtId="166" fontId="14" fillId="3" borderId="3" xfId="2" applyNumberFormat="1" applyFont="1" applyFill="1" applyBorder="1" applyAlignment="1" applyProtection="1">
      <alignment horizontal="center" vertical="center"/>
    </xf>
    <xf numFmtId="166" fontId="14" fillId="3" borderId="2" xfId="2" applyNumberFormat="1" applyFont="1" applyFill="1" applyBorder="1" applyAlignment="1" applyProtection="1">
      <alignment horizontal="center" vertical="center"/>
    </xf>
    <xf numFmtId="38" fontId="13" fillId="3" borderId="3" xfId="0" applyNumberFormat="1" applyFont="1" applyFill="1" applyBorder="1" applyAlignment="1" applyProtection="1">
      <alignment horizontal="center" vertical="center"/>
      <protection hidden="1"/>
    </xf>
    <xf numFmtId="38" fontId="13" fillId="3" borderId="2" xfId="0" applyNumberFormat="1" applyFont="1" applyFill="1" applyBorder="1" applyAlignment="1" applyProtection="1">
      <alignment horizontal="center" vertical="center"/>
      <protection hidden="1"/>
    </xf>
    <xf numFmtId="0" fontId="8" fillId="0" borderId="0" xfId="2" applyFont="1" applyAlignment="1" applyProtection="1">
      <alignment horizontal="right" vertical="center"/>
    </xf>
    <xf numFmtId="38" fontId="13" fillId="2" borderId="8" xfId="0" applyNumberFormat="1" applyFont="1" applyFill="1" applyBorder="1" applyAlignment="1">
      <alignment horizontal="center"/>
    </xf>
    <xf numFmtId="38" fontId="13" fillId="2" borderId="0" xfId="0" applyNumberFormat="1" applyFont="1" applyFill="1" applyAlignment="1">
      <alignment horizontal="center"/>
    </xf>
    <xf numFmtId="38" fontId="13" fillId="2" borderId="10" xfId="0" applyNumberFormat="1" applyFont="1" applyFill="1" applyBorder="1" applyAlignment="1">
      <alignment horizontal="center"/>
    </xf>
    <xf numFmtId="166" fontId="14" fillId="3" borderId="1" xfId="2" applyNumberFormat="1" applyFont="1" applyFill="1" applyBorder="1" applyAlignment="1" applyProtection="1">
      <alignment horizontal="center" vertical="center"/>
      <protection locked="0"/>
    </xf>
    <xf numFmtId="38" fontId="13" fillId="3" borderId="1" xfId="0" applyNumberFormat="1" applyFont="1" applyFill="1" applyBorder="1" applyAlignment="1" applyProtection="1">
      <alignment horizontal="center" vertical="center"/>
      <protection hidden="1"/>
    </xf>
    <xf numFmtId="0" fontId="13" fillId="3" borderId="1" xfId="0" applyFont="1" applyFill="1" applyBorder="1" applyAlignment="1" applyProtection="1">
      <alignment horizontal="center" vertical="center"/>
      <protection hidden="1"/>
    </xf>
    <xf numFmtId="38" fontId="13" fillId="2" borderId="1" xfId="0" applyNumberFormat="1" applyFont="1" applyFill="1" applyBorder="1" applyAlignment="1" applyProtection="1">
      <alignment horizontal="center"/>
      <protection locked="0"/>
    </xf>
    <xf numFmtId="0" fontId="13" fillId="0" borderId="5" xfId="0" applyFont="1" applyBorder="1"/>
    <xf numFmtId="0" fontId="13" fillId="0" borderId="6" xfId="0" applyFont="1" applyBorder="1"/>
    <xf numFmtId="0" fontId="15" fillId="3" borderId="7" xfId="0" applyFont="1" applyFill="1" applyBorder="1" applyProtection="1">
      <protection locked="0"/>
    </xf>
    <xf numFmtId="0" fontId="15" fillId="3" borderId="5" xfId="0" applyFont="1" applyFill="1" applyBorder="1" applyProtection="1">
      <protection locked="0"/>
    </xf>
    <xf numFmtId="0" fontId="15" fillId="3" borderId="6" xfId="0" applyFont="1" applyFill="1" applyBorder="1" applyProtection="1">
      <protection locked="0"/>
    </xf>
    <xf numFmtId="0" fontId="13" fillId="0" borderId="0" xfId="0" applyFont="1" applyAlignment="1" applyProtection="1">
      <alignment horizontal="center" vertical="center"/>
      <protection locked="0"/>
    </xf>
    <xf numFmtId="38" fontId="13" fillId="2" borderId="12" xfId="0" applyNumberFormat="1" applyFont="1" applyFill="1" applyBorder="1" applyAlignment="1" applyProtection="1">
      <alignment horizontal="center"/>
      <protection hidden="1"/>
    </xf>
    <xf numFmtId="38" fontId="13" fillId="2" borderId="8" xfId="0" applyNumberFormat="1" applyFont="1" applyFill="1" applyBorder="1" applyAlignment="1" applyProtection="1">
      <alignment horizontal="center"/>
      <protection hidden="1"/>
    </xf>
    <xf numFmtId="38" fontId="13" fillId="2" borderId="11" xfId="0" applyNumberFormat="1" applyFont="1" applyFill="1" applyBorder="1" applyAlignment="1" applyProtection="1">
      <alignment horizontal="center"/>
      <protection hidden="1"/>
    </xf>
    <xf numFmtId="38" fontId="13" fillId="2" borderId="0" xfId="0" applyNumberFormat="1" applyFont="1" applyFill="1" applyAlignment="1" applyProtection="1">
      <alignment horizontal="center"/>
      <protection hidden="1"/>
    </xf>
    <xf numFmtId="38" fontId="13" fillId="2" borderId="9" xfId="0" applyNumberFormat="1" applyFont="1" applyFill="1" applyBorder="1" applyAlignment="1" applyProtection="1">
      <alignment horizontal="center"/>
      <protection hidden="1"/>
    </xf>
    <xf numFmtId="38" fontId="13" fillId="2" borderId="10" xfId="0" applyNumberFormat="1" applyFont="1" applyFill="1" applyBorder="1" applyAlignment="1" applyProtection="1">
      <alignment horizontal="center"/>
      <protection hidden="1"/>
    </xf>
    <xf numFmtId="0" fontId="13" fillId="2" borderId="12" xfId="0" applyFont="1" applyFill="1" applyBorder="1" applyAlignment="1" applyProtection="1">
      <alignment horizontal="center"/>
      <protection hidden="1"/>
    </xf>
    <xf numFmtId="0" fontId="13" fillId="2" borderId="8" xfId="0" applyFont="1" applyFill="1" applyBorder="1" applyAlignment="1" applyProtection="1">
      <alignment horizontal="center"/>
      <protection hidden="1"/>
    </xf>
    <xf numFmtId="0" fontId="13" fillId="2" borderId="11" xfId="0" applyFont="1" applyFill="1" applyBorder="1" applyAlignment="1" applyProtection="1">
      <alignment horizontal="center"/>
      <protection hidden="1"/>
    </xf>
    <xf numFmtId="0" fontId="13" fillId="2" borderId="0" xfId="0" applyFont="1" applyFill="1" applyAlignment="1" applyProtection="1">
      <alignment horizontal="center"/>
      <protection hidden="1"/>
    </xf>
    <xf numFmtId="0" fontId="13" fillId="2" borderId="9" xfId="0" applyFont="1" applyFill="1" applyBorder="1" applyAlignment="1" applyProtection="1">
      <alignment horizontal="center"/>
      <protection hidden="1"/>
    </xf>
    <xf numFmtId="0" fontId="13" fillId="2" borderId="10" xfId="0" applyFont="1" applyFill="1" applyBorder="1" applyAlignment="1" applyProtection="1">
      <alignment horizontal="center"/>
      <protection hidden="1"/>
    </xf>
    <xf numFmtId="0" fontId="13" fillId="2" borderId="1" xfId="0" applyFont="1" applyFill="1" applyBorder="1" applyAlignment="1">
      <alignment horizontal="center" vertical="center"/>
    </xf>
    <xf numFmtId="0" fontId="18" fillId="0" borderId="10" xfId="2" applyFont="1" applyBorder="1" applyAlignment="1" applyProtection="1">
      <alignment horizontal="right" vertical="center"/>
      <protection locked="0"/>
    </xf>
    <xf numFmtId="0" fontId="47" fillId="0" borderId="0" xfId="2" applyFont="1" applyAlignment="1" applyProtection="1">
      <alignment horizontal="center" vertical="center"/>
      <protection locked="0"/>
    </xf>
    <xf numFmtId="1" fontId="13" fillId="3" borderId="3" xfId="0" applyNumberFormat="1" applyFont="1" applyFill="1" applyBorder="1" applyAlignment="1">
      <alignment horizontal="right" vertical="center"/>
    </xf>
    <xf numFmtId="1" fontId="13" fillId="3" borderId="2" xfId="0" applyNumberFormat="1" applyFont="1" applyFill="1" applyBorder="1" applyAlignment="1">
      <alignment horizontal="right" vertical="center"/>
    </xf>
    <xf numFmtId="0" fontId="13" fillId="3" borderId="3" xfId="0" applyFont="1" applyFill="1" applyBorder="1" applyAlignment="1" applyProtection="1">
      <alignment horizontal="center" vertical="center"/>
      <protection locked="0"/>
    </xf>
    <xf numFmtId="0" fontId="13" fillId="3" borderId="2" xfId="0" applyFont="1" applyFill="1" applyBorder="1" applyAlignment="1" applyProtection="1">
      <alignment horizontal="center" vertical="center"/>
      <protection locked="0"/>
    </xf>
    <xf numFmtId="0" fontId="20" fillId="0" borderId="1" xfId="0" applyFont="1" applyBorder="1" applyAlignment="1">
      <alignment horizontal="right"/>
    </xf>
    <xf numFmtId="0" fontId="17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0" fillId="0" borderId="8" xfId="0" applyBorder="1"/>
    <xf numFmtId="0" fontId="14" fillId="0" borderId="5" xfId="2" applyFont="1" applyBorder="1" applyAlignment="1" applyProtection="1">
      <alignment horizontal="right" vertical="center"/>
      <protection locked="0"/>
    </xf>
    <xf numFmtId="0" fontId="27" fillId="0" borderId="6" xfId="2" applyFont="1" applyBorder="1" applyAlignment="1" applyProtection="1">
      <alignment horizontal="right" vertical="center"/>
      <protection locked="0"/>
    </xf>
    <xf numFmtId="0" fontId="13" fillId="3" borderId="3" xfId="0" applyFont="1" applyFill="1" applyBorder="1" applyAlignment="1">
      <alignment horizontal="center" vertical="center" wrapText="1"/>
    </xf>
    <xf numFmtId="0" fontId="13" fillId="3" borderId="2" xfId="0" applyFont="1" applyFill="1" applyBorder="1" applyAlignment="1">
      <alignment horizontal="center" vertical="center" wrapText="1"/>
    </xf>
    <xf numFmtId="0" fontId="13" fillId="12" borderId="0" xfId="0" applyFont="1" applyFill="1" applyAlignment="1">
      <alignment horizontal="center" vertical="center"/>
    </xf>
    <xf numFmtId="0" fontId="13" fillId="2" borderId="12" xfId="0" applyFont="1" applyFill="1" applyBorder="1" applyAlignment="1" applyProtection="1">
      <alignment horizontal="center" vertical="center"/>
      <protection hidden="1"/>
    </xf>
    <xf numFmtId="0" fontId="13" fillId="2" borderId="14" xfId="0" applyFont="1" applyFill="1" applyBorder="1" applyAlignment="1" applyProtection="1">
      <alignment horizontal="center" vertical="center"/>
      <protection hidden="1"/>
    </xf>
    <xf numFmtId="0" fontId="13" fillId="2" borderId="11" xfId="0" applyFont="1" applyFill="1" applyBorder="1" applyAlignment="1" applyProtection="1">
      <alignment horizontal="center" vertical="center"/>
      <protection hidden="1"/>
    </xf>
    <xf numFmtId="0" fontId="13" fillId="2" borderId="15" xfId="0" applyFont="1" applyFill="1" applyBorder="1" applyAlignment="1" applyProtection="1">
      <alignment horizontal="center" vertical="center"/>
      <protection hidden="1"/>
    </xf>
    <xf numFmtId="0" fontId="13" fillId="2" borderId="9" xfId="0" applyFont="1" applyFill="1" applyBorder="1" applyAlignment="1" applyProtection="1">
      <alignment horizontal="center" vertical="center"/>
      <protection hidden="1"/>
    </xf>
    <xf numFmtId="0" fontId="13" fillId="2" borderId="13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 applyProtection="1">
      <alignment horizontal="center" vertical="center"/>
      <protection hidden="1"/>
    </xf>
    <xf numFmtId="0" fontId="13" fillId="2" borderId="4" xfId="0" applyFont="1" applyFill="1" applyBorder="1" applyAlignment="1" applyProtection="1">
      <alignment horizontal="center" vertical="center"/>
      <protection hidden="1"/>
    </xf>
    <xf numFmtId="0" fontId="13" fillId="2" borderId="2" xfId="0" applyFont="1" applyFill="1" applyBorder="1" applyAlignment="1" applyProtection="1">
      <alignment horizontal="center" vertical="center"/>
      <protection hidden="1"/>
    </xf>
    <xf numFmtId="0" fontId="13" fillId="2" borderId="3" xfId="0" applyFont="1" applyFill="1" applyBorder="1" applyAlignment="1">
      <alignment horizontal="center"/>
    </xf>
    <xf numFmtId="0" fontId="13" fillId="2" borderId="4" xfId="0" applyFont="1" applyFill="1" applyBorder="1" applyAlignment="1">
      <alignment horizontal="center"/>
    </xf>
    <xf numFmtId="0" fontId="13" fillId="2" borderId="2" xfId="0" applyFont="1" applyFill="1" applyBorder="1" applyAlignment="1">
      <alignment horizontal="center"/>
    </xf>
    <xf numFmtId="0" fontId="13" fillId="3" borderId="4" xfId="0" applyFont="1" applyFill="1" applyBorder="1" applyAlignment="1">
      <alignment horizontal="center" vertical="center"/>
    </xf>
    <xf numFmtId="0" fontId="13" fillId="3" borderId="4" xfId="0" applyFont="1" applyFill="1" applyBorder="1" applyAlignment="1">
      <alignment horizontal="right" vertical="center"/>
    </xf>
    <xf numFmtId="0" fontId="13" fillId="0" borderId="7" xfId="0" applyFont="1" applyBorder="1" applyAlignment="1">
      <alignment horizontal="left" vertical="center"/>
    </xf>
    <xf numFmtId="0" fontId="13" fillId="0" borderId="6" xfId="0" applyFont="1" applyBorder="1" applyAlignment="1">
      <alignment horizontal="left" vertical="center"/>
    </xf>
    <xf numFmtId="1" fontId="13" fillId="3" borderId="3" xfId="0" applyNumberFormat="1" applyFont="1" applyFill="1" applyBorder="1" applyAlignment="1">
      <alignment horizontal="center" vertical="center"/>
    </xf>
    <xf numFmtId="1" fontId="13" fillId="3" borderId="2" xfId="0" applyNumberFormat="1" applyFont="1" applyFill="1" applyBorder="1" applyAlignment="1">
      <alignment horizontal="center" vertical="center"/>
    </xf>
    <xf numFmtId="0" fontId="13" fillId="2" borderId="12" xfId="0" applyFont="1" applyFill="1" applyBorder="1" applyAlignment="1">
      <alignment horizontal="center"/>
    </xf>
    <xf numFmtId="0" fontId="13" fillId="2" borderId="14" xfId="0" applyFont="1" applyFill="1" applyBorder="1" applyAlignment="1">
      <alignment horizontal="center"/>
    </xf>
    <xf numFmtId="0" fontId="13" fillId="2" borderId="11" xfId="0" applyFont="1" applyFill="1" applyBorder="1" applyAlignment="1">
      <alignment horizontal="center"/>
    </xf>
    <xf numFmtId="0" fontId="13" fillId="2" borderId="15" xfId="0" applyFont="1" applyFill="1" applyBorder="1" applyAlignment="1">
      <alignment horizontal="center"/>
    </xf>
    <xf numFmtId="0" fontId="13" fillId="2" borderId="9" xfId="0" applyFont="1" applyFill="1" applyBorder="1" applyAlignment="1">
      <alignment horizontal="center"/>
    </xf>
    <xf numFmtId="0" fontId="13" fillId="2" borderId="13" xfId="0" applyFont="1" applyFill="1" applyBorder="1" applyAlignment="1">
      <alignment horizontal="center"/>
    </xf>
    <xf numFmtId="1" fontId="20" fillId="2" borderId="12" xfId="0" applyNumberFormat="1" applyFont="1" applyFill="1" applyBorder="1" applyAlignment="1" applyProtection="1">
      <alignment horizontal="center"/>
      <protection hidden="1"/>
    </xf>
    <xf numFmtId="1" fontId="20" fillId="2" borderId="14" xfId="0" applyNumberFormat="1" applyFont="1" applyFill="1" applyBorder="1" applyAlignment="1" applyProtection="1">
      <alignment horizontal="center"/>
      <protection hidden="1"/>
    </xf>
    <xf numFmtId="1" fontId="20" fillId="2" borderId="11" xfId="0" applyNumberFormat="1" applyFont="1" applyFill="1" applyBorder="1" applyAlignment="1" applyProtection="1">
      <alignment horizontal="center"/>
      <protection hidden="1"/>
    </xf>
    <xf numFmtId="1" fontId="20" fillId="2" borderId="15" xfId="0" applyNumberFormat="1" applyFont="1" applyFill="1" applyBorder="1" applyAlignment="1" applyProtection="1">
      <alignment horizontal="center"/>
      <protection hidden="1"/>
    </xf>
    <xf numFmtId="1" fontId="20" fillId="2" borderId="9" xfId="0" applyNumberFormat="1" applyFont="1" applyFill="1" applyBorder="1" applyAlignment="1" applyProtection="1">
      <alignment horizontal="center"/>
      <protection hidden="1"/>
    </xf>
    <xf numFmtId="1" fontId="20" fillId="2" borderId="13" xfId="0" applyNumberFormat="1" applyFont="1" applyFill="1" applyBorder="1" applyAlignment="1" applyProtection="1">
      <alignment horizontal="center"/>
      <protection hidden="1"/>
    </xf>
    <xf numFmtId="0" fontId="13" fillId="0" borderId="7" xfId="0" applyFont="1" applyBorder="1" applyAlignment="1" applyProtection="1">
      <alignment horizontal="center" vertical="center"/>
      <protection locked="0"/>
    </xf>
    <xf numFmtId="1" fontId="20" fillId="2" borderId="3" xfId="0" applyNumberFormat="1" applyFont="1" applyFill="1" applyBorder="1" applyAlignment="1" applyProtection="1">
      <alignment horizontal="center"/>
      <protection locked="0"/>
    </xf>
    <xf numFmtId="1" fontId="20" fillId="2" borderId="4" xfId="0" applyNumberFormat="1" applyFont="1" applyFill="1" applyBorder="1" applyAlignment="1" applyProtection="1">
      <alignment horizontal="center"/>
      <protection locked="0"/>
    </xf>
    <xf numFmtId="1" fontId="20" fillId="2" borderId="2" xfId="0" applyNumberFormat="1" applyFont="1" applyFill="1" applyBorder="1" applyAlignment="1" applyProtection="1">
      <alignment horizontal="center"/>
      <protection locked="0"/>
    </xf>
    <xf numFmtId="0" fontId="13" fillId="2" borderId="14" xfId="0" applyFont="1" applyFill="1" applyBorder="1" applyAlignment="1" applyProtection="1">
      <alignment horizontal="center"/>
      <protection hidden="1"/>
    </xf>
    <xf numFmtId="0" fontId="13" fillId="2" borderId="15" xfId="0" applyFont="1" applyFill="1" applyBorder="1" applyAlignment="1" applyProtection="1">
      <alignment horizontal="center"/>
      <protection hidden="1"/>
    </xf>
    <xf numFmtId="0" fontId="13" fillId="2" borderId="13" xfId="0" applyFont="1" applyFill="1" applyBorder="1" applyAlignment="1" applyProtection="1">
      <alignment horizontal="center"/>
      <protection hidden="1"/>
    </xf>
    <xf numFmtId="0" fontId="13" fillId="10" borderId="1" xfId="0" applyFont="1" applyFill="1" applyBorder="1" applyAlignment="1" applyProtection="1">
      <alignment horizontal="center" vertical="center"/>
      <protection hidden="1"/>
    </xf>
    <xf numFmtId="0" fontId="13" fillId="10" borderId="7" xfId="0" applyFont="1" applyFill="1" applyBorder="1" applyAlignment="1" applyProtection="1">
      <alignment horizontal="left" vertical="center"/>
      <protection locked="0"/>
    </xf>
    <xf numFmtId="0" fontId="13" fillId="10" borderId="6" xfId="0" applyFont="1" applyFill="1" applyBorder="1" applyAlignment="1" applyProtection="1">
      <alignment horizontal="left" vertical="center"/>
      <protection locked="0"/>
    </xf>
    <xf numFmtId="0" fontId="8" fillId="0" borderId="0" xfId="2" applyFont="1" applyAlignment="1" applyProtection="1">
      <alignment vertical="center"/>
      <protection locked="0"/>
    </xf>
    <xf numFmtId="1" fontId="20" fillId="0" borderId="7" xfId="0" applyNumberFormat="1" applyFont="1" applyBorder="1" applyAlignment="1" applyProtection="1">
      <alignment horizontal="center"/>
      <protection locked="0"/>
    </xf>
    <xf numFmtId="1" fontId="20" fillId="0" borderId="5" xfId="0" applyNumberFormat="1" applyFont="1" applyBorder="1" applyAlignment="1" applyProtection="1">
      <alignment horizontal="center"/>
      <protection locked="0"/>
    </xf>
    <xf numFmtId="1" fontId="20" fillId="0" borderId="6" xfId="0" applyNumberFormat="1" applyFont="1" applyBorder="1" applyAlignment="1" applyProtection="1">
      <alignment horizontal="center"/>
      <protection locked="0"/>
    </xf>
    <xf numFmtId="0" fontId="27" fillId="3" borderId="7" xfId="0" applyFont="1" applyFill="1" applyBorder="1" applyAlignment="1" applyProtection="1">
      <alignment horizontal="center" vertical="center"/>
      <protection locked="0"/>
    </xf>
    <xf numFmtId="0" fontId="27" fillId="3" borderId="5" xfId="0" applyFont="1" applyFill="1" applyBorder="1" applyAlignment="1" applyProtection="1">
      <alignment horizontal="center" vertical="center"/>
      <protection locked="0"/>
    </xf>
    <xf numFmtId="0" fontId="27" fillId="3" borderId="6" xfId="0" applyFont="1" applyFill="1" applyBorder="1" applyAlignment="1" applyProtection="1">
      <alignment horizontal="center" vertical="center"/>
      <protection locked="0"/>
    </xf>
    <xf numFmtId="0" fontId="27" fillId="0" borderId="5" xfId="2" applyFont="1" applyBorder="1" applyAlignment="1" applyProtection="1">
      <alignment horizontal="left" vertical="center"/>
      <protection locked="0"/>
    </xf>
    <xf numFmtId="0" fontId="27" fillId="0" borderId="6" xfId="2" applyFont="1" applyBorder="1" applyAlignment="1" applyProtection="1">
      <alignment horizontal="left" vertical="center"/>
      <protection locked="0"/>
    </xf>
    <xf numFmtId="0" fontId="17" fillId="0" borderId="5" xfId="2" applyFont="1" applyBorder="1" applyAlignment="1" applyProtection="1">
      <alignment horizontal="center" vertical="center"/>
      <protection locked="0"/>
    </xf>
    <xf numFmtId="0" fontId="17" fillId="0" borderId="6" xfId="2" applyFont="1" applyBorder="1" applyAlignment="1" applyProtection="1">
      <alignment horizontal="center" vertical="center"/>
      <protection locked="0"/>
    </xf>
    <xf numFmtId="0" fontId="4" fillId="3" borderId="0" xfId="0" applyFont="1" applyFill="1" applyAlignment="1" applyProtection="1">
      <alignment horizontal="center" vertical="center"/>
      <protection locked="0"/>
    </xf>
    <xf numFmtId="0" fontId="46" fillId="0" borderId="0" xfId="2" applyFont="1" applyAlignment="1" applyProtection="1">
      <alignment horizontal="center" vertical="center"/>
      <protection locked="0"/>
    </xf>
    <xf numFmtId="0" fontId="0" fillId="0" borderId="8" xfId="0" applyBorder="1" applyAlignment="1" applyProtection="1">
      <alignment horizontal="center"/>
      <protection locked="0"/>
    </xf>
    <xf numFmtId="0" fontId="13" fillId="3" borderId="3" xfId="0" applyFont="1" applyFill="1" applyBorder="1" applyAlignment="1" applyProtection="1">
      <alignment horizontal="right" vertical="center"/>
      <protection locked="0"/>
    </xf>
    <xf numFmtId="0" fontId="13" fillId="3" borderId="2" xfId="0" applyFont="1" applyFill="1" applyBorder="1" applyAlignment="1" applyProtection="1">
      <alignment horizontal="right" vertical="center"/>
      <protection locked="0"/>
    </xf>
    <xf numFmtId="169" fontId="20" fillId="2" borderId="3" xfId="0" applyNumberFormat="1" applyFont="1" applyFill="1" applyBorder="1" applyAlignment="1" applyProtection="1">
      <alignment horizontal="center"/>
      <protection hidden="1"/>
    </xf>
    <xf numFmtId="169" fontId="20" fillId="2" borderId="4" xfId="0" applyNumberFormat="1" applyFont="1" applyFill="1" applyBorder="1" applyAlignment="1" applyProtection="1">
      <alignment horizontal="center"/>
      <protection hidden="1"/>
    </xf>
    <xf numFmtId="169" fontId="20" fillId="2" borderId="2" xfId="0" applyNumberFormat="1" applyFont="1" applyFill="1" applyBorder="1" applyAlignment="1" applyProtection="1">
      <alignment horizontal="center"/>
      <protection hidden="1"/>
    </xf>
    <xf numFmtId="165" fontId="10" fillId="3" borderId="7" xfId="0" applyNumberFormat="1" applyFont="1" applyFill="1" applyBorder="1" applyAlignment="1" applyProtection="1">
      <alignment horizontal="center" vertical="center"/>
      <protection locked="0"/>
    </xf>
    <xf numFmtId="165" fontId="10" fillId="3" borderId="5" xfId="0" applyNumberFormat="1" applyFont="1" applyFill="1" applyBorder="1" applyAlignment="1" applyProtection="1">
      <alignment horizontal="center" vertical="center"/>
      <protection locked="0"/>
    </xf>
    <xf numFmtId="165" fontId="10" fillId="3" borderId="6" xfId="0" applyNumberFormat="1" applyFont="1" applyFill="1" applyBorder="1" applyAlignment="1" applyProtection="1">
      <alignment horizontal="center" vertical="center"/>
      <protection locked="0"/>
    </xf>
    <xf numFmtId="0" fontId="17" fillId="0" borderId="0" xfId="0" applyFont="1" applyAlignment="1" applyProtection="1">
      <alignment horizontal="left" vertical="center" wrapText="1"/>
      <protection locked="0" hidden="1"/>
    </xf>
    <xf numFmtId="9" fontId="13" fillId="0" borderId="2" xfId="0" applyNumberFormat="1" applyFont="1" applyBorder="1" applyAlignment="1" applyProtection="1">
      <alignment horizontal="center"/>
      <protection locked="0"/>
    </xf>
  </cellXfs>
  <cellStyles count="3">
    <cellStyle name="Currency" xfId="1" builtinId="4"/>
    <cellStyle name="Hyperlink" xfId="2" builtinId="8"/>
    <cellStyle name="Normal" xfId="0" builtinId="0"/>
  </cellStyles>
  <dxfs count="0"/>
  <tableStyles count="0" defaultTableStyle="TableStyleMedium2" defaultPivotStyle="PivotStyleLight16"/>
  <colors>
    <mruColors>
      <color rgb="FF00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84" Type="http://schemas.openxmlformats.org/officeDocument/2006/relationships/worksheet" Target="worksheets/sheet84.xml"/><Relationship Id="rId89" Type="http://schemas.openxmlformats.org/officeDocument/2006/relationships/worksheet" Target="worksheets/sheet89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74" Type="http://schemas.openxmlformats.org/officeDocument/2006/relationships/worksheet" Target="worksheets/sheet74.xml"/><Relationship Id="rId79" Type="http://schemas.openxmlformats.org/officeDocument/2006/relationships/worksheet" Target="worksheets/sheet79.xml"/><Relationship Id="rId102" Type="http://schemas.openxmlformats.org/officeDocument/2006/relationships/theme" Target="theme/theme1.xml"/><Relationship Id="rId5" Type="http://schemas.openxmlformats.org/officeDocument/2006/relationships/worksheet" Target="worksheets/sheet5.xml"/><Relationship Id="rId90" Type="http://schemas.openxmlformats.org/officeDocument/2006/relationships/worksheet" Target="worksheets/sheet90.xml"/><Relationship Id="rId95" Type="http://schemas.openxmlformats.org/officeDocument/2006/relationships/worksheet" Target="worksheets/sheet95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80" Type="http://schemas.openxmlformats.org/officeDocument/2006/relationships/worksheet" Target="worksheets/sheet80.xml"/><Relationship Id="rId85" Type="http://schemas.openxmlformats.org/officeDocument/2006/relationships/worksheet" Target="worksheets/sheet85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59" Type="http://schemas.openxmlformats.org/officeDocument/2006/relationships/worksheet" Target="worksheets/sheet59.xml"/><Relationship Id="rId103" Type="http://schemas.openxmlformats.org/officeDocument/2006/relationships/styles" Target="style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83" Type="http://schemas.openxmlformats.org/officeDocument/2006/relationships/worksheet" Target="worksheets/sheet83.xml"/><Relationship Id="rId88" Type="http://schemas.openxmlformats.org/officeDocument/2006/relationships/worksheet" Target="worksheets/sheet88.xml"/><Relationship Id="rId91" Type="http://schemas.openxmlformats.org/officeDocument/2006/relationships/worksheet" Target="worksheets/sheet91.xml"/><Relationship Id="rId96" Type="http://schemas.openxmlformats.org/officeDocument/2006/relationships/worksheet" Target="worksheets/sheet9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6" Type="http://schemas.openxmlformats.org/officeDocument/2006/relationships/calcChain" Target="calcChain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worksheet" Target="worksheets/sheet78.xml"/><Relationship Id="rId81" Type="http://schemas.openxmlformats.org/officeDocument/2006/relationships/worksheet" Target="worksheets/sheet81.xml"/><Relationship Id="rId86" Type="http://schemas.openxmlformats.org/officeDocument/2006/relationships/worksheet" Target="worksheets/sheet86.xml"/><Relationship Id="rId94" Type="http://schemas.openxmlformats.org/officeDocument/2006/relationships/worksheet" Target="worksheets/sheet94.xml"/><Relationship Id="rId99" Type="http://schemas.openxmlformats.org/officeDocument/2006/relationships/worksheet" Target="worksheets/sheet99.xml"/><Relationship Id="rId101" Type="http://schemas.openxmlformats.org/officeDocument/2006/relationships/worksheet" Target="worksheets/sheet10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97" Type="http://schemas.openxmlformats.org/officeDocument/2006/relationships/worksheet" Target="worksheets/sheet97.xml"/><Relationship Id="rId10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92" Type="http://schemas.openxmlformats.org/officeDocument/2006/relationships/worksheet" Target="worksheets/sheet92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Relationship Id="rId24" Type="http://schemas.openxmlformats.org/officeDocument/2006/relationships/worksheet" Target="worksheets/sheet24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66" Type="http://schemas.openxmlformats.org/officeDocument/2006/relationships/worksheet" Target="worksheets/sheet66.xml"/><Relationship Id="rId87" Type="http://schemas.openxmlformats.org/officeDocument/2006/relationships/worksheet" Target="worksheets/sheet87.xml"/><Relationship Id="rId61" Type="http://schemas.openxmlformats.org/officeDocument/2006/relationships/worksheet" Target="worksheets/sheet61.xml"/><Relationship Id="rId82" Type="http://schemas.openxmlformats.org/officeDocument/2006/relationships/worksheet" Target="worksheets/sheet82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56" Type="http://schemas.openxmlformats.org/officeDocument/2006/relationships/worksheet" Target="worksheets/sheet56.xml"/><Relationship Id="rId77" Type="http://schemas.openxmlformats.org/officeDocument/2006/relationships/worksheet" Target="worksheets/sheet77.xml"/><Relationship Id="rId100" Type="http://schemas.openxmlformats.org/officeDocument/2006/relationships/worksheet" Target="worksheets/sheet100.xml"/><Relationship Id="rId105" Type="http://schemas.openxmlformats.org/officeDocument/2006/relationships/sheetMetadata" Target="metadata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93" Type="http://schemas.openxmlformats.org/officeDocument/2006/relationships/worksheet" Target="worksheets/sheet93.xml"/><Relationship Id="rId98" Type="http://schemas.openxmlformats.org/officeDocument/2006/relationships/worksheet" Target="worksheets/sheet98.xml"/><Relationship Id="rId3" Type="http://schemas.openxmlformats.org/officeDocument/2006/relationships/worksheet" Target="worksheets/sheet3.xml"/><Relationship Id="rId25" Type="http://schemas.openxmlformats.org/officeDocument/2006/relationships/worksheet" Target="worksheets/sheet25.xml"/><Relationship Id="rId46" Type="http://schemas.openxmlformats.org/officeDocument/2006/relationships/worksheet" Target="worksheets/sheet46.xml"/><Relationship Id="rId67" Type="http://schemas.openxmlformats.org/officeDocument/2006/relationships/worksheet" Target="worksheets/sheet67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" TargetMode="External"/><Relationship Id="rId2" Type="http://schemas.openxmlformats.org/officeDocument/2006/relationships/hyperlink" Target="http://www.flies4fishing.com/" TargetMode="External"/><Relationship Id="rId1" Type="http://schemas.openxmlformats.org/officeDocument/2006/relationships/hyperlink" Target="http://www.flies4fishing.com/Main/Payment%20and%20shipping.htm" TargetMode="Externa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http://www.flies4fishing.com/index.htm" TargetMode="Externa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0.bin"/><Relationship Id="rId1" Type="http://schemas.openxmlformats.org/officeDocument/2006/relationships/hyperlink" Target="http://www.flies4fishing.com/Fly%20Brochures/Fly%20Brochure%20Beetles.pdf" TargetMode="External"/></Relationships>
</file>

<file path=xl/worksheets/_rels/sheet100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Wulff%20Bombers.pdf" TargetMode="External"/><Relationship Id="rId2" Type="http://schemas.openxmlformats.org/officeDocument/2006/relationships/hyperlink" Target="../images/Sheppard's%20Flies/Killer%20Whiskers%20Chartreuse.JPG" TargetMode="External"/><Relationship Id="rId1" Type="http://schemas.openxmlformats.org/officeDocument/2006/relationships/hyperlink" Target="http://www.flies4fishing.com/images/Sheppard's%20Flies/Bee%20Wulff.JPG" TargetMode="External"/><Relationship Id="rId4" Type="http://schemas.openxmlformats.org/officeDocument/2006/relationships/printerSettings" Target="../printerSettings/printerSettings73.bin"/></Relationships>
</file>

<file path=xl/worksheets/_rels/sheet10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4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hyperlink" Target="../../Users/Win7/AppData/Local/Microsoft/Windows/INetCache/AppData/Local/Microsoft/Windows/Temporary%20Internet%20Files/Content.Outlook/images/Sheppard's%20Flies/Blood%20Worm%20Marabou%20Red.JPG" TargetMode="External"/><Relationship Id="rId2" Type="http://schemas.openxmlformats.org/officeDocument/2006/relationships/hyperlink" Target="http://www.flies4fishing.com/images/Sheppard's%20Flies/Blood%20Worm%20Holo%20Red.JPG" TargetMode="External"/><Relationship Id="rId1" Type="http://schemas.openxmlformats.org/officeDocument/2006/relationships/hyperlink" Target="http://www.flies4fishing.com/images/Sheppard's%20Flies/Blood%20Worm%20Flexx%20Red.JPG" TargetMode="External"/><Relationship Id="rId6" Type="http://schemas.openxmlformats.org/officeDocument/2006/relationships/printerSettings" Target="../printerSettings/printerSettings11.bin"/><Relationship Id="rId5" Type="http://schemas.openxmlformats.org/officeDocument/2006/relationships/hyperlink" Target="http://www.flies4fishing.com/images/Sheppard's%20Flies/Blood%20Worm%20Larva%20Red.JPG" TargetMode="External"/><Relationship Id="rId4" Type="http://schemas.openxmlformats.org/officeDocument/2006/relationships/hyperlink" Target="http://www.flies4fishing.com/Fly%20Brochures/Fly%20Brochure%20Blood%20Worms.pdf" TargetMode="External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omber%20Black%20Black%20Brown.JPG" TargetMode="External"/><Relationship Id="rId13" Type="http://schemas.openxmlformats.org/officeDocument/2006/relationships/hyperlink" Target="http://www.flies4fishing.com/images/Sheppard's%20Flies/Bomber%20Black%20White%20Orange.JPG" TargetMode="External"/><Relationship Id="rId3" Type="http://schemas.openxmlformats.org/officeDocument/2006/relationships/hyperlink" Target="http://www.fliesa4fishing.com/images/Sheppard's%20Flies/Smurf%20Bomber%20White%20Hackle.JPG" TargetMode="External"/><Relationship Id="rId7" Type="http://schemas.openxmlformats.org/officeDocument/2006/relationships/hyperlink" Target="http://www.flies4fishing.com/images/Sheppard's%20Flies/Bomber%20Green%20White%20Brown.jpg" TargetMode="External"/><Relationship Id="rId12" Type="http://schemas.openxmlformats.org/officeDocument/2006/relationships/hyperlink" Target="../images/Sheppard's%20Flies/Bomber%20White%20White%20Orange.JPG" TargetMode="External"/><Relationship Id="rId2" Type="http://schemas.openxmlformats.org/officeDocument/2006/relationships/hyperlink" Target="http://www.flies4fishing.com/images/Sheppard's%20Flies/Purple%20Paddy.jpg" TargetMode="External"/><Relationship Id="rId1" Type="http://schemas.openxmlformats.org/officeDocument/2006/relationships/hyperlink" Target="http://www.flies4fishing.com/images/Sheppard's%20Flies/Bomber%20Natural;%20White;%20Orange.JPG" TargetMode="External"/><Relationship Id="rId6" Type="http://schemas.openxmlformats.org/officeDocument/2006/relationships/hyperlink" Target="http://www.flies4fishing.com/images/Sheppard's%20Flies/Bomber%20Green%20White%20Orange.JPG" TargetMode="External"/><Relationship Id="rId11" Type="http://schemas.openxmlformats.org/officeDocument/2006/relationships/hyperlink" Target="../images/Sheppard's%20Flies/Bomber%20Natural%20Brown%20Brown.JPG" TargetMode="External"/><Relationship Id="rId5" Type="http://schemas.openxmlformats.org/officeDocument/2006/relationships/hyperlink" Target="http://www.flies4fishing.com/images/Sheppard's%20Flies/Bomber%20Natural%20White%20Brown.JPG" TargetMode="External"/><Relationship Id="rId10" Type="http://schemas.openxmlformats.org/officeDocument/2006/relationships/hyperlink" Target="../images/Sheppard's%20Flies/Bomber%20Green%20White%20Brown.jpg" TargetMode="External"/><Relationship Id="rId4" Type="http://schemas.openxmlformats.org/officeDocument/2006/relationships/hyperlink" Target="http://www.flies4fishing.com/Fly%20Brochures/Fly%20Brochure%20Bombers.pdf" TargetMode="External"/><Relationship Id="rId9" Type="http://schemas.openxmlformats.org/officeDocument/2006/relationships/hyperlink" Target="../images/Sheppard's%20Flies/Bomber%20Blue%20White%20Orange.jpg" TargetMode="External"/><Relationship Id="rId14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Green%20Machine.jpg" TargetMode="External"/><Relationship Id="rId2" Type="http://schemas.openxmlformats.org/officeDocument/2006/relationships/hyperlink" Target="http://www.flies4fishing.com/Fly%20Brochures/Fly%20Brochure%20Buck%20Bugs.pdf" TargetMode="External"/><Relationship Id="rId1" Type="http://schemas.openxmlformats.org/officeDocument/2006/relationships/hyperlink" Target="http://www.flies4fishing.com/images/Sheppard's%20Flies/Buck%20Bug%20Black;%20Fl.%20Green;%20Brown.JPG" TargetMode="External"/><Relationship Id="rId5" Type="http://schemas.openxmlformats.org/officeDocument/2006/relationships/printerSettings" Target="../printerSettings/printerSettings13.bin"/><Relationship Id="rId4" Type="http://schemas.openxmlformats.org/officeDocument/2006/relationships/hyperlink" Target="http://www.flies4fishing.com/images/Sheppard's%20Flies/Buck%20Bug%20Black;%20Fl.%20Green%20Red;%20Brown.JPG" TargetMode="External"/></Relationships>
</file>

<file path=xl/worksheets/_rels/sheet1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Bug%20Black%20White%20Orange.JPG" TargetMode="External"/><Relationship Id="rId3" Type="http://schemas.openxmlformats.org/officeDocument/2006/relationships/hyperlink" Target="http://www.flies4fishing.com/images/Sheppard's%20Flies/Bug%20Black;%20Brown;%20Yellow.JPG" TargetMode="External"/><Relationship Id="rId7" Type="http://schemas.openxmlformats.org/officeDocument/2006/relationships/hyperlink" Target="../../Users/Win7/AppData/Local/Microsoft/Windows/INetCache/AppData/Local/Microsoft/Windows/Temporary%20Internet%20Files/Content.Outlook/images/Sheppard's%20Flies/Bug%20Green;%20White;%20Orange.jpg" TargetMode="External"/><Relationship Id="rId2" Type="http://schemas.openxmlformats.org/officeDocument/2006/relationships/hyperlink" Target="http://www.flies4fishing.com/images/Sheppard's%20Flies/Bug%20Black%20Black%20Brown.JPG" TargetMode="External"/><Relationship Id="rId1" Type="http://schemas.openxmlformats.org/officeDocument/2006/relationships/hyperlink" Target="http://www.flies4fishing.com/images/Sheppard's%20Flies/Bug%20Black%20Black%20Black.JPG" TargetMode="External"/><Relationship Id="rId6" Type="http://schemas.openxmlformats.org/officeDocument/2006/relationships/hyperlink" Target="http://www.flies4fishing.com/images/Sheppard's%20Flies/Bug%20Natural%20White%20Brown.JPG" TargetMode="External"/><Relationship Id="rId5" Type="http://schemas.openxmlformats.org/officeDocument/2006/relationships/hyperlink" Target="http://www.flies4fishing.com/images/Sheppard's%20Flies/Bug%20Natural%20White%20Orange%202013.JPG" TargetMode="External"/><Relationship Id="rId10" Type="http://schemas.openxmlformats.org/officeDocument/2006/relationships/printerSettings" Target="../printerSettings/printerSettings14.bin"/><Relationship Id="rId4" Type="http://schemas.openxmlformats.org/officeDocument/2006/relationships/hyperlink" Target="http://www.flies4fishing.com/Fly%20Brochures/Fly%20Brochure%20Bugs.pdf" TargetMode="External"/><Relationship Id="rId9" Type="http://schemas.openxmlformats.org/officeDocument/2006/relationships/hyperlink" Target="http://www.flies4fishing.com/images/Sheppard's%20Flies/Bug%20Black%20White%20Brown.JPG" TargetMode="External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5.bin"/><Relationship Id="rId2" Type="http://schemas.openxmlformats.org/officeDocument/2006/relationships/hyperlink" Target="http://www.flies4fishing.com/Fly%20Brochures/Fly%20Brochure%20Bumble%20Bee%20Bombers.pdf" TargetMode="External"/><Relationship Id="rId1" Type="http://schemas.openxmlformats.org/officeDocument/2006/relationships/hyperlink" Target="http://www.flies4fishing.com/images/Sheppard's%20Flies/Bumble%20Bee%20Bomber%202013.JPG" TargetMode="Externa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7.bin"/><Relationship Id="rId1" Type="http://schemas.openxmlformats.org/officeDocument/2006/relationships/hyperlink" Target="http://www.flies4fishing.com/Fly%20Brochures/Fly%20Brochure%20Butterflies%20Wet.pdf" TargetMode="Externa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://www.flies4fishing.com/Specials/Retail/Sheppard's%20Flies/Monthly%20Specials.htm" TargetMode="External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9.bin"/><Relationship Id="rId1" Type="http://schemas.openxmlformats.org/officeDocument/2006/relationships/hyperlink" Target="http://www.flies4fishing.com/Fly%20Brochures/Fly%20Brochure%20Caddis%20Flies.pdf" TargetMode="Externa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0.bin"/><Relationship Id="rId1" Type="http://schemas.openxmlformats.org/officeDocument/2006/relationships/hyperlink" Target="http://www.flies4fishing.com/Fly%20Brochures/Fly%20Brochure%20Caddis%20Pupa.pdf" TargetMode="External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2" Type="http://schemas.openxmlformats.org/officeDocument/2006/relationships/hyperlink" Target="http://www.flies4fishing.com/Fly%20Brochures/Fly%20Brochure%20CBC%20Wet%20Flies.pdf" TargetMode="External"/><Relationship Id="rId1" Type="http://schemas.openxmlformats.org/officeDocument/2006/relationships/hyperlink" Target="http://www.flies4fishing.com/images/Sheppard's%20Flies/CBC%20Green%20Machine.JPG" TargetMode="External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2.bin"/><Relationship Id="rId2" Type="http://schemas.openxmlformats.org/officeDocument/2006/relationships/hyperlink" Target="http://www.flies4fishing.com/images/Sheppard's%20Flies/Chironomid%20Red%20and%20Pearl.JPG" TargetMode="External"/><Relationship Id="rId1" Type="http://schemas.openxmlformats.org/officeDocument/2006/relationships/hyperlink" Target="http://www.flies4fishing.com/Fly%20Brochures/Fly%20Brochure%20Chironomids.pdf" TargetMode="External"/></Relationships>
</file>

<file path=xl/worksheets/_rels/sheet24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%20no%20Labels/Sea%20Trout%20Black%20&amp;%20Silver.jpg" TargetMode="External"/><Relationship Id="rId3" Type="http://schemas.openxmlformats.org/officeDocument/2006/relationships/hyperlink" Target="http://www.flies4fishing.com/Images%20no%20Labels/Wet%20Bug%20Green%20Green-Red%20Pearl%20Brown.JPG" TargetMode="External"/><Relationship Id="rId7" Type="http://schemas.openxmlformats.org/officeDocument/2006/relationships/hyperlink" Target="http://www.flies4fishing.com/Images%20no%20Labels/Sea%20Trout%20Black%20&amp;%20Black.jpg" TargetMode="External"/><Relationship Id="rId2" Type="http://schemas.openxmlformats.org/officeDocument/2006/relationships/hyperlink" Target="http://www.flies4fishing.com/Images%20no%20Labels/Blue%20Charm.jpg" TargetMode="External"/><Relationship Id="rId1" Type="http://schemas.openxmlformats.org/officeDocument/2006/relationships/hyperlink" Target="http://www.flies4fishing.com/Images%20no%20Labels/Foam%20Bug%20Black%20Black%20Brown.JPG" TargetMode="External"/><Relationship Id="rId6" Type="http://schemas.openxmlformats.org/officeDocument/2006/relationships/hyperlink" Target="http://www.flies4fishing.com/Images%20no%20Labels/CJ%20Morgan/Wiggle%20Tail%20-%20White.jpg" TargetMode="External"/><Relationship Id="rId5" Type="http://schemas.openxmlformats.org/officeDocument/2006/relationships/hyperlink" Target="http://www.flies4fishing.com/Images%20no%20Labels/CJ%20Morgan/Wiggle%20Tail%20-%20Grey.jpg" TargetMode="External"/><Relationship Id="rId10" Type="http://schemas.openxmlformats.org/officeDocument/2006/relationships/printerSettings" Target="../printerSettings/printerSettings23.bin"/><Relationship Id="rId4" Type="http://schemas.openxmlformats.org/officeDocument/2006/relationships/hyperlink" Target="http://www.flies4fishing.com/Images%20no%20Labels/CJ%20Morgan/Wiggle%20Tail%20-%20Brown.jpg" TargetMode="External"/><Relationship Id="rId9" Type="http://schemas.openxmlformats.org/officeDocument/2006/relationships/hyperlink" Target="http://www.flies4fishing.com/Images%20no%20Labels/COD%20Teaser%20Pearl.jpg" TargetMode="External"/></Relationships>
</file>

<file path=xl/worksheets/_rels/sheet25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ilver%20Cosseboom.JPG" TargetMode="External"/><Relationship Id="rId2" Type="http://schemas.openxmlformats.org/officeDocument/2006/relationships/hyperlink" Target="http://www.flies4fishing.com/Fly%20Brochures/Fly%20Brochure%20Cosseboom%20Series.pdf" TargetMode="External"/><Relationship Id="rId1" Type="http://schemas.openxmlformats.org/officeDocument/2006/relationships/hyperlink" Target="http://www.flies4fishing.com/images/Sheppard's%20Flies/Green%20Cosseboom.jpg" TargetMode="External"/><Relationship Id="rId4" Type="http://schemas.openxmlformats.org/officeDocument/2006/relationships/hyperlink" Target="../images/Sheppard's%20Flies/Cosseboom%20Yellow.jpg" TargetMode="Externa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4.bin"/><Relationship Id="rId1" Type="http://schemas.openxmlformats.org/officeDocument/2006/relationships/hyperlink" Target="http://www.flies4fishing.com/Fly%20Brochures/Fly%20Brochure%20Crunchers.pdf" TargetMode="External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5.bin"/><Relationship Id="rId1" Type="http://schemas.openxmlformats.org/officeDocument/2006/relationships/hyperlink" Target="http://www.flies4fishing.com/Fly%20Brochures/Fly%20Brochure%20Crystal%20Eggs.pdf" TargetMode="External"/></Relationships>
</file>

<file path=xl/worksheets/_rels/sheet28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amsel%20Flies.pdf" TargetMode="External"/><Relationship Id="rId1" Type="http://schemas.openxmlformats.org/officeDocument/2006/relationships/hyperlink" Target="http://www.flies4fishing.com/Users/Win7/images/Sheppard's%20Flies/Blue%20Damsel.JPG" TargetMode="External"/></Relationships>
</file>

<file path=xl/worksheets/_rels/sheet2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Deer%20Hair%20Frogs.pdf" TargetMode="External"/><Relationship Id="rId1" Type="http://schemas.openxmlformats.org/officeDocument/2006/relationships/hyperlink" Target="http://www.flies4fishing.com/images/Sheppard's%20Flies/Deer%20Hair%20Frog%20Green%20Yellow.JPG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://www.flies4fishing.com/Fly%20Brochures/Fly%20Brochure%20Zonkers%20Weighted.pdf" TargetMode="External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Dark%20Water%20Flies.pdf" TargetMode="External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ouble%20Bunny%202017.JPG" TargetMode="External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images/Sheppard's%20Flies/Drifter%20Brown%20Grizzly%20Purple%20Brown%20Grizzly.JPG" TargetMode="External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6.bin"/><Relationship Id="rId1" Type="http://schemas.openxmlformats.org/officeDocument/2006/relationships/hyperlink" Target="http://www.flies4fishing.com/Fly%20Brochures/Fly%20Brochure%20Egg%20Sucking%20Leeches.pdf" TargetMode="External"/></Relationships>
</file>

<file path=xl/worksheets/_rels/sheet3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innow%20Weighted%20Olive.JPG" TargetMode="External"/><Relationship Id="rId2" Type="http://schemas.openxmlformats.org/officeDocument/2006/relationships/hyperlink" Target="http://www.flies4fishing.com/images/Sheppard's%20Flies/Minnow%20Weighted%20Light%20Brown.JPG" TargetMode="External"/><Relationship Id="rId1" Type="http://schemas.openxmlformats.org/officeDocument/2006/relationships/hyperlink" Target="http://www.flies4fishing.com/images/Sheppard's%20Flies/Minnow%20Weighted%20Grey.JPG" TargetMode="External"/><Relationship Id="rId5" Type="http://schemas.openxmlformats.org/officeDocument/2006/relationships/hyperlink" Target="http://www.flies4fishing.com/Fly%20Brochures/Fly%20Brochure%20Epoxy%20Minnows%20Weighted.pdf" TargetMode="External"/><Relationship Id="rId4" Type="http://schemas.openxmlformats.org/officeDocument/2006/relationships/hyperlink" Target="http://www.flies4fishing.com/images/Sheppard's%20Flies/Minnow%20Weighted%20Rainbow%20Trout.JPG" TargetMode="External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7.bin"/><Relationship Id="rId1" Type="http://schemas.openxmlformats.org/officeDocument/2006/relationships/hyperlink" Target="http://www.flies4fishing.com/Fly%20Brochures/Fly%20Brochure%20Emerging%20Bead%20Head%20Nymphs.pdf" TargetMode="External"/></Relationships>
</file>

<file path=xl/worksheets/_rels/sheet3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Extended%20Body%20Mayfly%20Green%20Drake.JPG" TargetMode="External"/><Relationship Id="rId2" Type="http://schemas.openxmlformats.org/officeDocument/2006/relationships/hyperlink" Target="http://www.flies4fishing.com/images/Sheppard's%20Flies/Extended%20Body%20Mayfly%20Adams.JPG" TargetMode="External"/><Relationship Id="rId1" Type="http://schemas.openxmlformats.org/officeDocument/2006/relationships/hyperlink" Target="http://www.flies4fishing.com/Fly%20Brochures/Fly%20Brochure%20Extended%20Body%20Mayflies.pdf" TargetMode="External"/></Relationships>
</file>

<file path=xl/worksheets/_rels/sheet3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x4fishing.com/images/Sheppard's%20Flies/Flash%20Bomber%20Blue%20White%20Orange%20Orange%20Flash.JPG" TargetMode="External"/><Relationship Id="rId2" Type="http://schemas.openxmlformats.org/officeDocument/2006/relationships/hyperlink" Target="http://www.flies4fishing.com/images/Sheppard's%20Flies/Flash%20Bomber%20Natural%20Yellow%20Orange%20Yellow%20Flash.JPG" TargetMode="External"/><Relationship Id="rId1" Type="http://schemas.openxmlformats.org/officeDocument/2006/relationships/hyperlink" Target="http://www.flies4fishing.com/Fly%20Brochures/Fly%20Brochure%20Flash%20Bombers.pdf" TargetMode="External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8.bin"/><Relationship Id="rId1" Type="http://schemas.openxmlformats.org/officeDocument/2006/relationships/hyperlink" Target="http://www.flies4fishing.com/Fly%20Brochures/Fly%20Brochure%20Flies%20With%20Eyes.pdf" TargetMode="External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9.bin"/><Relationship Id="rId1" Type="http://schemas.openxmlformats.org/officeDocument/2006/relationships/hyperlink" Target="http://www.flies4fishing.com/Fly%20Brochures/Fly%20Brochure%20Foam%20Bombers.pdf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AC%20Silver%20Fly%20Blue%20Tip%202012.JPG" TargetMode="External"/><Relationship Id="rId7" Type="http://schemas.openxmlformats.org/officeDocument/2006/relationships/printerSettings" Target="../printerSettings/printerSettings4.bin"/><Relationship Id="rId2" Type="http://schemas.openxmlformats.org/officeDocument/2006/relationships/hyperlink" Target="http://www.flies4fishing.com/images/Sheppard's%20Flies/AC%20Black%20Fly%20Lemon%20Tip.JPG" TargetMode="External"/><Relationship Id="rId1" Type="http://schemas.openxmlformats.org/officeDocument/2006/relationships/hyperlink" Target="http://www.flies4fishing.com/images/Sheppard's%20Flies/AC%20Black%20Fly%20-%20Blue%20Tip.JPG" TargetMode="External"/><Relationship Id="rId6" Type="http://schemas.openxmlformats.org/officeDocument/2006/relationships/hyperlink" Target="http://www.flies4fishing.com/Fly%20Brochures/Fly%20Brochure%20Anglers%20Choice.pdf" TargetMode="External"/><Relationship Id="rId5" Type="http://schemas.openxmlformats.org/officeDocument/2006/relationships/hyperlink" Target="http://www.flies4fishing.com/images/Sheppard's%20Flies/AC%20Yellow%20&amp;%20Green.JPG" TargetMode="External"/><Relationship Id="rId4" Type="http://schemas.openxmlformats.org/officeDocument/2006/relationships/hyperlink" Target="http://www.flies4fishing.com/images/Sheppard's%20Flies/AC%20Thunder%20&amp;%20Lightning%20Revised.JPG" TargetMode="External"/></Relationships>
</file>

<file path=xl/worksheets/_rels/sheet4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0.bin"/><Relationship Id="rId1" Type="http://schemas.openxmlformats.org/officeDocument/2006/relationships/hyperlink" Target="http://www.flies4fishing.com/Fly%20Brochures/Fly%20Brochure%20Foam%20Bugs.pdf" TargetMode="External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1.bin"/><Relationship Id="rId1" Type="http://schemas.openxmlformats.org/officeDocument/2006/relationships/hyperlink" Target="http://www.flies4fishing.com/Fly%20Brochures/Fly%20Brochure%20Glitter%20Bugs.pdf" TargetMode="External"/></Relationships>
</file>

<file path=xl/worksheets/_rels/sheet4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2.bin"/><Relationship Id="rId1" Type="http://schemas.openxmlformats.org/officeDocument/2006/relationships/hyperlink" Target="../Fly%20Brochures/Fly%20Brochure%20Glo%20Flies.pdf" TargetMode="External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Gold%20and%20Silver%20Series.pdf" TargetMode="External"/></Relationships>
</file>

<file path=xl/worksheets/_rels/sheet4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3.bin"/><Relationship Id="rId1" Type="http://schemas.openxmlformats.org/officeDocument/2006/relationships/hyperlink" Target="http://www.flies4fishing.com/Fly%20Brochures/Fly%20Brochure%20Grizzly%20Bugs.pdf" TargetMode="External"/></Relationships>
</file>

<file path=xl/worksheets/_rels/sheet4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4.bin"/><Relationship Id="rId1" Type="http://schemas.openxmlformats.org/officeDocument/2006/relationships/hyperlink" Target="http://www.flies4fishing.com/Fly%20Brochures/Fly%20Brochure%20Grouse%20Series.pdf" TargetMode="External"/></Relationships>
</file>

<file path=xl/worksheets/_rels/sheet4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Hot%20Head%20Fly007.jpg" TargetMode="External"/><Relationship Id="rId3" Type="http://schemas.openxmlformats.org/officeDocument/2006/relationships/hyperlink" Target="http://www.flies4fishinmg.com/images/Sheppard's%20Flies/Hot%20Head%20Fly002.jpg" TargetMode="External"/><Relationship Id="rId7" Type="http://schemas.openxmlformats.org/officeDocument/2006/relationships/hyperlink" Target="http://www.flies4fishing.com/images/Sheppard's%20Flies/Hot%20Head%20Fly006.jpg" TargetMode="External"/><Relationship Id="rId12" Type="http://schemas.openxmlformats.org/officeDocument/2006/relationships/printerSettings" Target="../printerSettings/printerSettings35.bin"/><Relationship Id="rId2" Type="http://schemas.openxmlformats.org/officeDocument/2006/relationships/hyperlink" Target="http://www.flies4fishing.com/images/Sheppard's%20Flies/Hot%20Head%20Fly001.jpg" TargetMode="External"/><Relationship Id="rId1" Type="http://schemas.openxmlformats.org/officeDocument/2006/relationships/hyperlink" Target="http://www.flies4fishing.com/Fly%20Brochures/Fly%20Brochure%20Hot%20Head%20Flies.pdf" TargetMode="External"/><Relationship Id="rId6" Type="http://schemas.openxmlformats.org/officeDocument/2006/relationships/hyperlink" Target="http://www.flies4fishing.com/images/Sheppard's%20Flies/Hot%20Head%20Fly005.jpg" TargetMode="External"/><Relationship Id="rId11" Type="http://schemas.openxmlformats.org/officeDocument/2006/relationships/hyperlink" Target="http://www.flies4fishing.com/images/Sheppard's%20Flies/Hot%20Head%20Fly009.jpg" TargetMode="External"/><Relationship Id="rId5" Type="http://schemas.openxmlformats.org/officeDocument/2006/relationships/hyperlink" Target="http://www.flies4fishing.com/images/Sheppard's%20Flies/Hot%20Head%20Fly004.jpg" TargetMode="External"/><Relationship Id="rId10" Type="http://schemas.openxmlformats.org/officeDocument/2006/relationships/hyperlink" Target="http://www.flies4fishing.com/Fly%20Brochures/Fly%20Brochure%20Hot%20Head%20Flies.pdf" TargetMode="External"/><Relationship Id="rId4" Type="http://schemas.openxmlformats.org/officeDocument/2006/relationships/hyperlink" Target="http://www.flies4fishing.com/images/Sheppard's%20Flies/Hot%20Head%20Fly003.jpg" TargetMode="External"/><Relationship Id="rId9" Type="http://schemas.openxmlformats.org/officeDocument/2006/relationships/hyperlink" Target="http://www.flies4fishing.com/images/Sheppard's%20Flies/Hot%20Head%20Fly008.jpg" TargetMode="External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ber%20River%20Series.pdf" TargetMode="External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Humpies.pdf" TargetMode="External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6.bin"/><Relationship Id="rId1" Type="http://schemas.openxmlformats.org/officeDocument/2006/relationships/hyperlink" Target="http://www.flies4fishing.com/Fly%20Brochures/Fly%20Brochure%20Krystal%20Bugs.pdf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hyperlink" Target="http://www.flies4fishing.com/Fly%20Brochures/Fly%20Brochure%20Ants.pdf" TargetMode="External"/><Relationship Id="rId1" Type="http://schemas.openxmlformats.org/officeDocument/2006/relationships/hyperlink" Target="http://www.flies4fishing.com/images/Sheppard's%20Flies/Black%20Ant.JPG" TargetMode="External"/></Relationships>
</file>

<file path=xl/worksheets/_rels/sheet5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7.bin"/><Relationship Id="rId1" Type="http://schemas.openxmlformats.org/officeDocument/2006/relationships/hyperlink" Target="http://www.flies4fishing.com/Fly%20Brochures/Fly%20Brochure%20Long%20Tail%20Glitter%20Bugs.pdf" TargetMode="External"/></Relationships>
</file>

<file path=xl/worksheets/_rels/sheet5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8.bin"/><Relationship Id="rId1" Type="http://schemas.openxmlformats.org/officeDocument/2006/relationships/hyperlink" Target="http://www.flies4fishing.com/Fly%20Brochures/Fly%20Brochure%20Mackerel%20Flies.pdf" TargetMode="Externa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MacIntoish%20Dry%20Flies.pdf" TargetMode="External"/></Relationships>
</file>

<file path=xl/worksheets/_rels/sheet5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Marabou%20Muddler%20-%20White.jpg" TargetMode="External"/><Relationship Id="rId2" Type="http://schemas.openxmlformats.org/officeDocument/2006/relationships/hyperlink" Target="http://www.flies4fishing.com/images/Sheppard's%20Flies/Marabou%20Muddler%20-%20Orange.JPG" TargetMode="External"/><Relationship Id="rId1" Type="http://schemas.openxmlformats.org/officeDocument/2006/relationships/hyperlink" Target="http://www.flies4fishing.com/images/Sheppard's%20Flies/Marabou%20Muddler%20-%20Black.jpg" TargetMode="External"/><Relationship Id="rId5" Type="http://schemas.openxmlformats.org/officeDocument/2006/relationships/hyperlink" Target="http://www.flies4fishing.com/Fly%20Brochures/Fly%20Brochure%20Marabou%20Muddlers.pdf" TargetMode="External"/><Relationship Id="rId4" Type="http://schemas.openxmlformats.org/officeDocument/2006/relationships/hyperlink" Target="http://www.flies4fishing.com/images/Sheppard's%20Flies/Marabou%20Muddler%20-%20Yellow.jpg" TargetMode="External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5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1.bin"/><Relationship Id="rId1" Type="http://schemas.openxmlformats.org/officeDocument/2006/relationships/hyperlink" Target="../Fly%20Brochures/Fly%20Brochure%20Matuka.pdf" TargetMode="External"/></Relationships>
</file>

<file path=xl/worksheets/_rels/sheet5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2.bin"/><Relationship Id="rId2" Type="http://schemas.openxmlformats.org/officeDocument/2006/relationships/hyperlink" Target="http://www.flies4fishing.com/Fly%20Brochures/Fly%20Brochure%20Mice.pdf" TargetMode="External"/><Relationship Id="rId1" Type="http://schemas.openxmlformats.org/officeDocument/2006/relationships/hyperlink" Target="http://www.flies4fishing.com/images/Sheppard's%20Flies/Mouse.JPG" TargetMode="External"/></Relationships>
</file>

<file path=xl/worksheets/_rels/sheet5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3.bin"/><Relationship Id="rId2" Type="http://schemas.openxmlformats.org/officeDocument/2006/relationships/hyperlink" Target="http://www.flies4fishing.com/Fly%20Brochures/Fly%20Brochure%20Minnows.pdf" TargetMode="External"/><Relationship Id="rId1" Type="http://schemas.openxmlformats.org/officeDocument/2006/relationships/hyperlink" Target="http://www.flies4fishing.com/Users/Win7/images/Sheppard's%20Flies/Epoxy%20Minniow%20Albino.JPG" TargetMode="External"/></Relationships>
</file>

<file path=xl/worksheets/_rels/sheet59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4.bin"/><Relationship Id="rId2" Type="http://schemas.openxmlformats.org/officeDocument/2006/relationships/hyperlink" Target="http://www.flies4fishing.com/images/Sheppard's%20Flies/Muddler%20Minnow.JPG" TargetMode="External"/><Relationship Id="rId1" Type="http://schemas.openxmlformats.org/officeDocument/2006/relationships/hyperlink" Target="http://www.flies4fishing.com/Fly%20Brochures/Fly%20Brochure%20Muddlers.pdf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.bin"/><Relationship Id="rId1" Type="http://schemas.openxmlformats.org/officeDocument/2006/relationships/hyperlink" Target="http://www.flies4fishing.com/Fly%20Brochures/Fly%20Brochure%20Baitfish%20Flies.pdf" TargetMode="Externa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5.bin"/><Relationship Id="rId1" Type="http://schemas.openxmlformats.org/officeDocument/2006/relationships/hyperlink" Target="http://www.flies4fishing.com/Fly%20Brochures/Fly%20Brochure%20Nu-floatable%20Bombers.pdf" TargetMode="External"/></Relationships>
</file>

<file path=xl/worksheets/_rels/sheet6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46.bin"/><Relationship Id="rId2" Type="http://schemas.openxmlformats.org/officeDocument/2006/relationships/hyperlink" Target="http://www.flies4fishing.com/Fly%20Brochures/Fly%20Brochure%20Paddy%20Francis.pdf" TargetMode="External"/><Relationship Id="rId1" Type="http://schemas.openxmlformats.org/officeDocument/2006/relationships/hyperlink" Target="http://www.flies4fishing.com/images/Sheppard's%20Flies/Purple%20Paddy.jpg" TargetMode="External"/></Relationships>
</file>

<file path=xl/worksheets/_rels/sheet6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7.bin"/><Relationship Id="rId1" Type="http://schemas.openxmlformats.org/officeDocument/2006/relationships/hyperlink" Target="http://www.flies4fishing.com/Fly%20Brochures/Fly%20Brochure%20Polar%20Baits.pdf" TargetMode="External"/></Relationships>
</file>

<file path=xl/worksheets/_rels/sheet6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RAT%20Flies.pdf" TargetMode="External"/><Relationship Id="rId2" Type="http://schemas.openxmlformats.org/officeDocument/2006/relationships/hyperlink" Target="http://www.flies4fishing.com/images/Sheppard's%20Flies/Silver%20Rat%202012.jpg" TargetMode="External"/><Relationship Id="rId1" Type="http://schemas.openxmlformats.org/officeDocument/2006/relationships/hyperlink" Target="http://www.flies4fishing.com/images/Sheppard's%20Flies/Rusty%20Rat.jpg" TargetMode="External"/><Relationship Id="rId4" Type="http://schemas.openxmlformats.org/officeDocument/2006/relationships/printerSettings" Target="../printerSettings/printerSettings48.bin"/></Relationships>
</file>

<file path=xl/worksheets/_rels/sheet64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plit-wing%20Blue%20Charm.JPG" TargetMode="External"/><Relationship Id="rId2" Type="http://schemas.openxmlformats.org/officeDocument/2006/relationships/hyperlink" Target="http://www.flies4fishing.com/Fly%20Brochures/Fly%20Brochure%20Dry%20Salmon%20Flies.pdf" TargetMode="External"/><Relationship Id="rId1" Type="http://schemas.openxmlformats.org/officeDocument/2006/relationships/hyperlink" Target="http://www.flies4fishing.com/images/Sheppard's%20Flies/White%20Wulff.jpg" TargetMode="External"/><Relationship Id="rId6" Type="http://schemas.openxmlformats.org/officeDocument/2006/relationships/printerSettings" Target="../printerSettings/printerSettings49.bin"/><Relationship Id="rId5" Type="http://schemas.openxmlformats.org/officeDocument/2006/relationships/hyperlink" Target="http://www.flies4fishing.com/images/Sheppard's%20Flies/Rat%20Face%20McDougal.JPG" TargetMode="External"/><Relationship Id="rId4" Type="http://schemas.openxmlformats.org/officeDocument/2006/relationships/hyperlink" Target="http://www.flies4fishing.com/images/Sheppard's%20Flies/Cosseboom%20-%20Dry.JPG" TargetMode="External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almon%20Wet%20Flies%20Top%2010.pdf" TargetMode="External"/></Relationships>
</file>

<file path=xl/worksheets/_rels/sheet66.xml.rels><?xml version="1.0" encoding="UTF-8" standalone="yes"?>
<Relationships xmlns="http://schemas.openxmlformats.org/package/2006/relationships"><Relationship Id="rId8" Type="http://schemas.openxmlformats.org/officeDocument/2006/relationships/hyperlink" Target="http://www.flies4fishing.com/images/Sheppard's%20Flies/Silver%20Blue%202011.JPG" TargetMode="External"/><Relationship Id="rId13" Type="http://schemas.openxmlformats.org/officeDocument/2006/relationships/hyperlink" Target="http://www.flies4fishing.com/images/Sheppard's%20Flies/Blue%20Charm.jpg" TargetMode="External"/><Relationship Id="rId18" Type="http://schemas.openxmlformats.org/officeDocument/2006/relationships/hyperlink" Target="http://www.flies4fishing.com/images/Sheppard's%20Flies/White%20Lightning.jpg" TargetMode="External"/><Relationship Id="rId3" Type="http://schemas.openxmlformats.org/officeDocument/2006/relationships/hyperlink" Target="http://www.flies4fishing.com/images/Sheppard's%20Flies/Barnes%20Special.JPG" TargetMode="External"/><Relationship Id="rId7" Type="http://schemas.openxmlformats.org/officeDocument/2006/relationships/hyperlink" Target="http://www.flies4fishing.com/images/Sheppard's%20Flies/Black%20Bear%20-%20Red%20Tip.JPG" TargetMode="External"/><Relationship Id="rId12" Type="http://schemas.openxmlformats.org/officeDocument/2006/relationships/hyperlink" Target="http://www.flies4fishing.com/images/Sheppard's%20Flies/Black%20Doctor.jpg" TargetMode="External"/><Relationship Id="rId17" Type="http://schemas.openxmlformats.org/officeDocument/2006/relationships/hyperlink" Target="http://www.flies4fishing.com/images/Sheppard's%20Flies/Lomond%20Special.JPG" TargetMode="External"/><Relationship Id="rId2" Type="http://schemas.openxmlformats.org/officeDocument/2006/relationships/hyperlink" Target="http://www.flies4fishing.com/images/Sheppard's%20Flies/Badger.JPG" TargetMode="External"/><Relationship Id="rId16" Type="http://schemas.openxmlformats.org/officeDocument/2006/relationships/hyperlink" Target="http://www.flies4fishing.com/images/Sheppard's%20Flies/Blue%20Charm%20-%20Red%20Tip.JPG" TargetMode="External"/><Relationship Id="rId20" Type="http://schemas.openxmlformats.org/officeDocument/2006/relationships/printerSettings" Target="../printerSettings/printerSettings50.bin"/><Relationship Id="rId1" Type="http://schemas.openxmlformats.org/officeDocument/2006/relationships/hyperlink" Target="http://www.flies4fishing.com/images/Sheppard's%20Flies/Anne%20Greenway.JPG" TargetMode="External"/><Relationship Id="rId6" Type="http://schemas.openxmlformats.org/officeDocument/2006/relationships/hyperlink" Target="http://www.flies4fishing.com/images/Sheppard's%20Flies/Black%20Bear%20-%20Orange%20Tip.JPG" TargetMode="External"/><Relationship Id="rId11" Type="http://schemas.openxmlformats.org/officeDocument/2006/relationships/hyperlink" Target="http://www.flies4fishing.com/images/Sheppard's%20Flies/Silver%20Downeaster.JPG" TargetMode="External"/><Relationship Id="rId5" Type="http://schemas.openxmlformats.org/officeDocument/2006/relationships/hyperlink" Target="http://www.flies4fishing.com/images/Sheppard's%20Flies/Black%20Bear%20-%20Green%20Tip.JPG" TargetMode="External"/><Relationship Id="rId15" Type="http://schemas.openxmlformats.org/officeDocument/2006/relationships/hyperlink" Target="http://www.flies4fishing.com/images/Sheppard's%20Flies/Blue%20Charm%20(Grey%20Squirrel%20Wing).jpg" TargetMode="External"/><Relationship Id="rId10" Type="http://schemas.openxmlformats.org/officeDocument/2006/relationships/hyperlink" Target="http://www.flies4fishing.com/images/Sheppard's%20Flies/Hairy%20Mary.jpg" TargetMode="External"/><Relationship Id="rId19" Type="http://schemas.openxmlformats.org/officeDocument/2006/relationships/hyperlink" Target="../images/Sheppard's%20Flies/Black%20Doctor%20Green%20Tip.JPG" TargetMode="External"/><Relationship Id="rId4" Type="http://schemas.openxmlformats.org/officeDocument/2006/relationships/hyperlink" Target="http://www.flies4fishing.com/images/Sheppard's%20Flies/Big%20Interval%20Blue.jpg" TargetMode="External"/><Relationship Id="rId9" Type="http://schemas.openxmlformats.org/officeDocument/2006/relationships/hyperlink" Target="http://www.flies4fishing.com/Fly%20Brochures/Fly%20Brochure%20Salmon%20Wet%20Flies.pdf" TargetMode="External"/><Relationship Id="rId14" Type="http://schemas.openxmlformats.org/officeDocument/2006/relationships/hyperlink" Target="http://www.flies4fishing.com/images/Sheppard's%20Flies/Blue%20Charm%20Brown%20Squirrel%20Wing.JPG" TargetMode="External"/></Relationships>
</file>

<file path=xl/worksheets/_rels/sheet6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1.bin"/><Relationship Id="rId2" Type="http://schemas.openxmlformats.org/officeDocument/2006/relationships/hyperlink" Target="http://www.flies4fishing.com/Fly%20Brochures/Fly%20Brochure%20Salmon%20Flies%20Wet%20JC.pdf" TargetMode="External"/><Relationship Id="rId1" Type="http://schemas.openxmlformats.org/officeDocument/2006/relationships/hyperlink" Target="http://www.flies4fishing.com/images/Sheppard's%20Flies/Black%20Bear%20Orange%20Tip%20JC.JPG" TargetMode="External"/></Relationships>
</file>

<file path=xl/worksheets/_rels/sheet6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2.bin"/><Relationship Id="rId1" Type="http://schemas.openxmlformats.org/officeDocument/2006/relationships/hyperlink" Target="http://www.flies4fishing.com/Fly%20Brochures/Fly%20Brochure%20Saltwater%20Flies.pdf" TargetMode="External"/></Relationships>
</file>

<file path=xl/worksheets/_rels/sheet6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3.bin"/><Relationship Id="rId1" Type="http://schemas.openxmlformats.org/officeDocument/2006/relationships/hyperlink" Target="http://www.flies4fishing.com/Fly%20Brochures/Fly%20Brochure%20Saltwater%20Baitfish%20Flies.pdf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aitfish%20Imitations.pdf" TargetMode="External"/><Relationship Id="rId2" Type="http://schemas.openxmlformats.org/officeDocument/2006/relationships/hyperlink" Target="http://www.flies4fishing.com/images/Sheppard's%20Flies/Ripple%20Shad.JPG" TargetMode="External"/><Relationship Id="rId1" Type="http://schemas.openxmlformats.org/officeDocument/2006/relationships/hyperlink" Target="http://www.flies4fishing.com/images/Sheppard's%20Flies/Driftwood%20Shad.JPG" TargetMode="External"/><Relationship Id="rId4" Type="http://schemas.openxmlformats.org/officeDocument/2006/relationships/printerSettings" Target="../printerSettings/printerSettings7.bin"/></Relationships>
</file>

<file path=xl/worksheets/_rels/sheet7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4.bin"/><Relationship Id="rId1" Type="http://schemas.openxmlformats.org/officeDocument/2006/relationships/hyperlink" Target="http://www.flies4fishing.com/Fly%20Brochures/Fly%20Brochure%20Sea%20Trout%20Shrimp%20Flies.pdf" TargetMode="External"/></Relationships>
</file>

<file path=xl/worksheets/_rels/sheet7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Shaggy%20Bomber%20Natural;%20White;%20Orange.JPG" TargetMode="External"/><Relationship Id="rId2" Type="http://schemas.openxmlformats.org/officeDocument/2006/relationships/hyperlink" Target="http://www.flies4fishing.com/images/Sheppard's%20Flies/Shaggy%20Bomber%20Black%20Black%20Black.jpg" TargetMode="External"/><Relationship Id="rId1" Type="http://schemas.openxmlformats.org/officeDocument/2006/relationships/hyperlink" Target="http://www.flies4fishing.com/Fly%20Brochures/Shaggy%20Bombers.pdf" TargetMode="External"/><Relationship Id="rId4" Type="http://schemas.openxmlformats.org/officeDocument/2006/relationships/printerSettings" Target="../printerSettings/printerSettings55.bin"/></Relationships>
</file>

<file path=xl/worksheets/_rels/sheet7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6.bin"/><Relationship Id="rId2" Type="http://schemas.openxmlformats.org/officeDocument/2006/relationships/hyperlink" Target="http://www.flies4fishing.com/Fly%20Brochures/Fly%20Brochure%20Sheppard's%20Bombers.pdf" TargetMode="External"/><Relationship Id="rId1" Type="http://schemas.openxmlformats.org/officeDocument/2006/relationships/hyperlink" Target="http://www.flies4fishing.com/images/Sheppard's%20Flies/Bomber%20Green%20White%20Orange%20Fl%20Yellow%20Chenille%20Tip.JPG" TargetMode="External"/></Relationships>
</file>

<file path=xl/worksheets/_rels/sheet7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7.bin"/><Relationship Id="rId1" Type="http://schemas.openxmlformats.org/officeDocument/2006/relationships/hyperlink" Target="http://www.flies4fishing.com/Fly%20Brochures/Fly%20Brochure%20Sheppard's%20Buck%20Bugs.pdf" TargetMode="External"/></Relationships>
</file>

<file path=xl/worksheets/_rels/sheet7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heppard's%20Bugs%20Fl%20Chenille%20Tip.pdf" TargetMode="External"/></Relationships>
</file>

<file path=xl/worksheets/_rels/sheet7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8.bin"/><Relationship Id="rId1" Type="http://schemas.openxmlformats.org/officeDocument/2006/relationships/hyperlink" Target="../Fly%20Brochures/Fly%20Brochure%20Slinkies.pdf" TargetMode="External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9.bin"/></Relationships>
</file>

<file path=xl/worksheets/_rels/sheet77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light%20cahill%20SLS.jpg" TargetMode="External"/><Relationship Id="rId2" Type="http://schemas.openxmlformats.org/officeDocument/2006/relationships/hyperlink" Target="http://www.flies4fishiung.com/images/Sheppard's%20Flies/Ebay%20Isonychia%20SLS.jpg" TargetMode="External"/><Relationship Id="rId1" Type="http://schemas.openxmlformats.org/officeDocument/2006/relationships/hyperlink" Target="http://www.flies4fishing.com/images/Sheppard's%20Flies/Hendrickson%20SLS.jpg" TargetMode="External"/><Relationship Id="rId6" Type="http://schemas.openxmlformats.org/officeDocument/2006/relationships/hyperlink" Target="http://www.flies4fishing.com/Fly%20Brochures/Fly%20Brochure%20Sparkle%20Duns.pdf" TargetMode="External"/><Relationship Id="rId5" Type="http://schemas.openxmlformats.org/officeDocument/2006/relationships/hyperlink" Target="http://www.flies4fishing.com/images/Sheppard's%20Flies/Sulphur%20Dun%20SLS.jpg" TargetMode="External"/><Relationship Id="rId4" Type="http://schemas.openxmlformats.org/officeDocument/2006/relationships/hyperlink" Target="http://www.flies4fishing.com/images/Sheppard's%20Flies/March%20Brown%20SLS.jpg" TargetMode="External"/></Relationships>
</file>

<file path=xl/worksheets/_rels/sheet79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Split-wing%20Bombers.pdf" TargetMode="External"/><Relationship Id="rId2" Type="http://schemas.openxmlformats.org/officeDocument/2006/relationships/hyperlink" Target="http://www.flies4fishing.com/Users/Win7/images/Sheppard's%20Flies/Split-wing%20Bomber%20White%20White%20Orange.JPG" TargetMode="External"/><Relationship Id="rId1" Type="http://schemas.openxmlformats.org/officeDocument/2006/relationships/hyperlink" Target="http://www.flies4fishing.com/images/Sheppard's%20Flies/Split%20Wing%20Bomber%20Green%20White%20Brown.jpg" TargetMode="External"/><Relationship Id="rId5" Type="http://schemas.openxmlformats.org/officeDocument/2006/relationships/printerSettings" Target="../printerSettings/printerSettings60.bin"/><Relationship Id="rId4" Type="http://schemas.openxmlformats.org/officeDocument/2006/relationships/hyperlink" Target="http://www.flies4fishing.com/images/Sheppard's%20Flies/SW%20Bomber%20Green;%20Green;%20Brown.JPG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Fly%20Brochures/Fly%20Brochure%20Beadhead%20Eggs.pdf" TargetMode="External"/><Relationship Id="rId2" Type="http://schemas.openxmlformats.org/officeDocument/2006/relationships/hyperlink" Target="http://www.flies4fishing.com/images/Sheppard's%20Flies/Bead%20Head%20Egg%20Orange%20Veiled.jpg" TargetMode="External"/><Relationship Id="rId1" Type="http://schemas.openxmlformats.org/officeDocument/2006/relationships/hyperlink" Target="http://www.flies4fishing.com/images/Sheppard's%20Flies/Bead%20Head%20Egg%20Orange.jpg" TargetMode="External"/><Relationship Id="rId4" Type="http://schemas.openxmlformats.org/officeDocument/2006/relationships/printerSettings" Target="../printerSettings/printerSettings8.bin"/></Relationships>
</file>

<file path=xl/worksheets/_rels/sheet80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eelhead%20Flies.pdf" TargetMode="External"/></Relationships>
</file>

<file path=xl/worksheets/_rels/sheet81.xml.rels><?xml version="1.0" encoding="UTF-8" standalone="yes"?>
<Relationships xmlns="http://schemas.openxmlformats.org/package/2006/relationships"><Relationship Id="rId2" Type="http://schemas.openxmlformats.org/officeDocument/2006/relationships/hyperlink" Target="../images/Sheppard's%20Flies/Stimulator%20-%20Orange.jpg" TargetMode="External"/><Relationship Id="rId1" Type="http://schemas.openxmlformats.org/officeDocument/2006/relationships/hyperlink" Target="http://www.flies4fishing.com/Excel%20Order%20Forms/http;/www.fliesd4fishing.com/Fly%20Brochures/Fly%20Brochure%20Stimulator%20Flies.pdf" TargetMode="External"/></Relationships>
</file>

<file path=xl/worksheets/_rels/sheet82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Stoneflies.pdf" TargetMode="External"/></Relationships>
</file>

<file path=xl/worksheets/_rels/sheet8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1.bin"/><Relationship Id="rId1" Type="http://schemas.openxmlformats.org/officeDocument/2006/relationships/hyperlink" Target="http://www.flies4fishing.com/Fly%20Brochures/Fly%20Brochure%20Streamers.pdf" TargetMode="External"/></Relationships>
</file>

<file path=xl/worksheets/_rels/sheet8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2.bin"/><Relationship Id="rId1" Type="http://schemas.openxmlformats.org/officeDocument/2006/relationships/hyperlink" Target="http://www.flies4fishing.com/Fly%20Brochures/Fly%20Brochure%20Streamers%20Stainless%20Hook.pdf" TargetMode="External"/></Relationships>
</file>

<file path=xl/worksheets/_rels/sheet8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3.bin"/><Relationship Id="rId1" Type="http://schemas.openxmlformats.org/officeDocument/2006/relationships/hyperlink" Target="http://www.flies4fishing.com/Fly%20Brochures/Fly%20Brochure%20Sub%20Bugs.pdf" TargetMode="External"/></Relationships>
</file>

<file path=xl/worksheets/_rels/sheet8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4.bin"/></Relationships>
</file>

<file path=xl/worksheets/_rels/sheet8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5.bin"/><Relationship Id="rId1" Type="http://schemas.openxmlformats.org/officeDocument/2006/relationships/hyperlink" Target="http://www.flies4fishing.com/Fly%20Brochures/Fly%20Brochure%20This%20is%20it%20Flies.pdf" TargetMode="External"/></Relationships>
</file>

<file path=xl/worksheets/_rels/sheet88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66.bin"/><Relationship Id="rId2" Type="http://schemas.openxmlformats.org/officeDocument/2006/relationships/hyperlink" Target="http://www.flies4fishing.com/Today's%20Fly%20Special%20Shopping%20Cart/Today's%20Special.htm" TargetMode="External"/><Relationship Id="rId1" Type="http://schemas.openxmlformats.org/officeDocument/2006/relationships/hyperlink" Target="http://www.flies4fishing.com/Today's%20Fly%20Special/Today's%20Special.htm" TargetMode="External"/></Relationships>
</file>

<file path=xl/worksheets/_rels/sheet89.xml.rels><?xml version="1.0" encoding="UTF-8" standalone="yes"?>
<Relationships xmlns="http://schemas.openxmlformats.org/package/2006/relationships"><Relationship Id="rId2" Type="http://schemas.openxmlformats.org/officeDocument/2006/relationships/hyperlink" Target="http://www.flies4fishing.com/Fly%20Brochures/Fly%20Brochure%20Total%20Glow%20Flies.pdf" TargetMode="External"/><Relationship Id="rId1" Type="http://schemas.openxmlformats.org/officeDocument/2006/relationships/hyperlink" Target="http://www.flies4fishing.com/images/Sheppard's%20Flies/Total%20Glow%20Blue.JPG" TargetMode="Externa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http://www.flies4fishing.com/Fly%20Brochures/Fly%20Brochure%20Bead%20Head%20Nymphs.pdf" TargetMode="External"/></Relationships>
</file>

<file path=xl/worksheets/_rels/sheet90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7.bin"/><Relationship Id="rId1" Type="http://schemas.openxmlformats.org/officeDocument/2006/relationships/hyperlink" Target="http://www.flies4fishing.com/Fly%20Brochures/Fly%20Brochure%20Top%2010%20Trout%20Flies%20for%20Newfoundland.pdf" TargetMode="External"/></Relationships>
</file>

<file path=xl/worksheets/_rels/sheet9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Black%20Hackle%20Silver.JPG" TargetMode="External"/><Relationship Id="rId2" Type="http://schemas.openxmlformats.org/officeDocument/2006/relationships/hyperlink" Target="http://www.flies4fishimng.com/images/Sheppard's%20Flies/Black%20Gnat.JPG" TargetMode="External"/><Relationship Id="rId1" Type="http://schemas.openxmlformats.org/officeDocument/2006/relationships/hyperlink" Target="http://www.flies4fishing.com/images/Sheppard's%20Flies/Alexandra.jpg" TargetMode="External"/><Relationship Id="rId5" Type="http://schemas.openxmlformats.org/officeDocument/2006/relationships/hyperlink" Target="http://www.flies4fishing.com/images/Sheppard's%20Flies/Brown%20Hackle%20Trout%20Fly.bmp" TargetMode="External"/><Relationship Id="rId4" Type="http://schemas.openxmlformats.org/officeDocument/2006/relationships/hyperlink" Target="http://www.flies4fishing.com/Fly%20Brochures/Fly%20Brochure%20Trout%20Flies%20-%20Wet.pdf" TargetMode="External"/></Relationships>
</file>

<file path=xl/worksheets/_rels/sheet9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8.bin"/><Relationship Id="rId1" Type="http://schemas.openxmlformats.org/officeDocument/2006/relationships/hyperlink" Target="../Fly%20Brochures/Fly%20Brochure%20Trout%20Fly%20Nymphs.pdf" TargetMode="External"/></Relationships>
</file>

<file path=xl/worksheets/_rels/sheet93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Tube%20Fly%20Undertaker.JPG" TargetMode="External"/><Relationship Id="rId2" Type="http://schemas.openxmlformats.org/officeDocument/2006/relationships/hyperlink" Target="http://www.flies4fishing.com/Users/Win7/images/Sheppard's%20Flies/Tube%20Fly%20Thunder%20&amp;%20Lightning%20Brown%20Squirrel%20Tail.JPG" TargetMode="External"/><Relationship Id="rId1" Type="http://schemas.openxmlformats.org/officeDocument/2006/relationships/hyperlink" Target="http://www.flies4fishing.com/Users/Win7/images/Sheppard's%20Flies/Tube%20Fly%20Blue%20Charm%20Grey%20Squirrel%20Wing.JPG" TargetMode="External"/><Relationship Id="rId4" Type="http://schemas.openxmlformats.org/officeDocument/2006/relationships/hyperlink" Target="http://www.flies4fishing.com/Fly%20Brochures/Fly%20Brochure%20Tube%20Flies.pdf" TargetMode="External"/></Relationships>
</file>

<file path=xl/worksheets/_rels/sheet94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hiskers.pdf" TargetMode="External"/></Relationships>
</file>

<file path=xl/worksheets/_rels/sheet9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69.bin"/><Relationship Id="rId1" Type="http://schemas.openxmlformats.org/officeDocument/2006/relationships/hyperlink" Target="http://www.flies4fishing.com/Fly%20Brochures/Fly%20Brochure%20Wigglers.pdf" TargetMode="External"/></Relationships>
</file>

<file path=xl/worksheets/_rels/sheet96.xml.rels><?xml version="1.0" encoding="UTF-8" standalone="yes"?>
<Relationships xmlns="http://schemas.openxmlformats.org/package/2006/relationships"><Relationship Id="rId3" Type="http://schemas.openxmlformats.org/officeDocument/2006/relationships/hyperlink" Target="http://www.flies4fishing.com/images/Sheppard's%20Flies/Woolly%20Bugger%20Olive.JPG" TargetMode="External"/><Relationship Id="rId2" Type="http://schemas.openxmlformats.org/officeDocument/2006/relationships/hyperlink" Target="http://www.flies4fishing.com/images/Sheppard's%20Flies/Woolly%20Bugger%20Black.JPG" TargetMode="External"/><Relationship Id="rId1" Type="http://schemas.openxmlformats.org/officeDocument/2006/relationships/hyperlink" Target="http://www.flies4fishing.com/Fly%20Brochures/Fly%20Brochure%20Woolly%20Buggers.pdf" TargetMode="External"/><Relationship Id="rId4" Type="http://schemas.openxmlformats.org/officeDocument/2006/relationships/printerSettings" Target="../printerSettings/printerSettings70.bin"/></Relationships>
</file>

<file path=xl/worksheets/_rels/sheet97.xml.rels><?xml version="1.0" encoding="UTF-8" standalone="yes"?>
<Relationships xmlns="http://schemas.openxmlformats.org/package/2006/relationships"><Relationship Id="rId1" Type="http://schemas.openxmlformats.org/officeDocument/2006/relationships/hyperlink" Target="http://www.flies4fishing.com/Fly%20Brochures/Fly%20Brochure%20Woolly%20Worms.pdf" TargetMode="External"/></Relationships>
</file>

<file path=xl/worksheets/_rels/sheet9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1.bin"/><Relationship Id="rId1" Type="http://schemas.openxmlformats.org/officeDocument/2006/relationships/hyperlink" Target="http://www.flies4fishing.com/Fly%20Brochures/Fly%20Brochure%20Wooly%20Worms%20Weighted.pdf" TargetMode="External"/></Relationships>
</file>

<file path=xl/worksheets/_rels/sheet9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2.bin"/><Relationship Id="rId1" Type="http://schemas.openxmlformats.org/officeDocument/2006/relationships/hyperlink" Target="http://www.flies4fishing.com/Fly%20Brochures/Fly%20Brochure%20Zonkers%20Regular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">
    <pageSetUpPr fitToPage="1"/>
  </sheetPr>
  <dimension ref="A1:J50"/>
  <sheetViews>
    <sheetView showZeros="0" tabSelected="1" zoomScale="60" workbookViewId="0">
      <selection activeCell="B19" sqref="B19:I19"/>
    </sheetView>
  </sheetViews>
  <sheetFormatPr defaultRowHeight="12.75" x14ac:dyDescent="0.2"/>
  <cols>
    <col min="1" max="1" width="106.140625" style="1" customWidth="1"/>
    <col min="2" max="2" width="38.140625" style="1" customWidth="1"/>
    <col min="3" max="3" width="12.140625" style="1" customWidth="1"/>
    <col min="4" max="4" width="9.140625" style="1"/>
    <col min="5" max="5" width="32" style="1" customWidth="1"/>
    <col min="6" max="6" width="13.7109375" style="1" customWidth="1"/>
    <col min="7" max="7" width="24.42578125" style="1" customWidth="1"/>
    <col min="8" max="8" width="19.5703125" style="1" customWidth="1"/>
    <col min="9" max="9" width="21.85546875" style="1" customWidth="1"/>
    <col min="10" max="10" width="27" style="1" customWidth="1"/>
    <col min="11" max="16384" width="9.140625" style="1"/>
  </cols>
  <sheetData>
    <row r="1" spans="1:10" ht="31.5" customHeight="1" x14ac:dyDescent="0.4">
      <c r="A1" s="392" t="s">
        <v>746</v>
      </c>
      <c r="B1" s="392"/>
      <c r="C1" s="392"/>
      <c r="D1" s="392"/>
      <c r="E1" s="392"/>
      <c r="F1" s="392"/>
      <c r="G1" s="392"/>
      <c r="H1" s="392"/>
      <c r="I1" s="392"/>
      <c r="J1" s="392"/>
    </row>
    <row r="2" spans="1:10" ht="30" x14ac:dyDescent="0.4">
      <c r="A2" s="393" t="s">
        <v>0</v>
      </c>
      <c r="B2" s="393"/>
      <c r="C2" s="393"/>
      <c r="D2" s="393"/>
      <c r="E2" s="393"/>
      <c r="F2" s="393"/>
      <c r="G2" s="393"/>
      <c r="H2" s="393"/>
      <c r="I2" s="393"/>
      <c r="J2" s="393"/>
    </row>
    <row r="3" spans="1:10" s="11" customFormat="1" ht="35.1" customHeight="1" x14ac:dyDescent="0.2">
      <c r="A3" s="394" t="s">
        <v>729</v>
      </c>
      <c r="B3" s="394"/>
      <c r="C3" s="394"/>
      <c r="D3" s="394"/>
      <c r="E3" s="394"/>
      <c r="F3" s="394"/>
      <c r="G3" s="394"/>
      <c r="H3" s="394"/>
      <c r="I3" s="394"/>
      <c r="J3" s="394"/>
    </row>
    <row r="4" spans="1:10" s="162" customFormat="1" ht="23.25" customHeight="1" x14ac:dyDescent="0.2">
      <c r="A4" s="395" t="s">
        <v>899</v>
      </c>
      <c r="B4" s="395"/>
      <c r="C4" s="395"/>
      <c r="D4" s="396" t="s">
        <v>5</v>
      </c>
      <c r="E4" s="396"/>
      <c r="F4" s="396"/>
      <c r="G4" s="396"/>
      <c r="H4" s="396"/>
      <c r="I4" s="396"/>
      <c r="J4" s="396"/>
    </row>
    <row r="5" spans="1:10" s="283" customFormat="1" ht="23.25" x14ac:dyDescent="0.35">
      <c r="A5" s="397" t="s">
        <v>731</v>
      </c>
      <c r="B5" s="397"/>
      <c r="C5" s="397"/>
      <c r="D5" s="397"/>
      <c r="E5" s="397"/>
      <c r="F5" s="397"/>
      <c r="G5" s="397"/>
      <c r="H5" s="397"/>
      <c r="I5" s="397"/>
      <c r="J5" s="397"/>
    </row>
    <row r="6" spans="1:10" s="178" customFormat="1" ht="20.25" x14ac:dyDescent="0.3">
      <c r="A6" s="418">
        <f ca="1">TODAY()</f>
        <v>45207</v>
      </c>
      <c r="B6" s="418"/>
      <c r="C6" s="418"/>
      <c r="D6" s="418"/>
      <c r="E6" s="418"/>
      <c r="F6" s="418"/>
      <c r="G6" s="418"/>
      <c r="H6" s="418"/>
      <c r="I6" s="418"/>
      <c r="J6" s="418"/>
    </row>
    <row r="7" spans="1:10" s="283" customFormat="1" ht="23.25" x14ac:dyDescent="0.35">
      <c r="A7" s="419" t="s">
        <v>713</v>
      </c>
      <c r="B7" s="419"/>
      <c r="C7" s="419"/>
      <c r="D7" s="419"/>
      <c r="E7" s="419"/>
      <c r="F7" s="419"/>
      <c r="G7" s="419"/>
      <c r="H7" s="419"/>
      <c r="I7" s="419"/>
      <c r="J7" s="419"/>
    </row>
    <row r="8" spans="1:10" ht="30" x14ac:dyDescent="0.2">
      <c r="A8" s="9" t="s">
        <v>735</v>
      </c>
      <c r="B8" s="371"/>
      <c r="C8" s="371"/>
      <c r="D8" s="371"/>
      <c r="E8" s="371"/>
      <c r="F8" s="371"/>
      <c r="G8" s="371"/>
      <c r="H8" s="371"/>
      <c r="I8" s="371"/>
      <c r="J8" s="371"/>
    </row>
    <row r="9" spans="1:10" s="178" customFormat="1" ht="60" customHeight="1" x14ac:dyDescent="0.3">
      <c r="A9" s="370" t="s">
        <v>744</v>
      </c>
      <c r="B9" s="370"/>
      <c r="C9" s="370"/>
      <c r="D9" s="61" t="s">
        <v>1016</v>
      </c>
      <c r="E9" s="284" t="s">
        <v>664</v>
      </c>
      <c r="F9" s="62">
        <v>0</v>
      </c>
      <c r="G9" s="641" t="s">
        <v>665</v>
      </c>
      <c r="H9" s="642"/>
      <c r="I9" s="642"/>
      <c r="J9" s="643"/>
    </row>
    <row r="10" spans="1:10" s="283" customFormat="1" ht="24.95" customHeight="1" x14ac:dyDescent="0.35">
      <c r="A10" s="380" t="s">
        <v>745</v>
      </c>
      <c r="B10" s="381"/>
      <c r="C10" s="381"/>
      <c r="D10" s="381"/>
      <c r="E10" s="381"/>
      <c r="F10" s="381"/>
      <c r="G10" s="381"/>
      <c r="H10" s="381"/>
      <c r="I10" s="381"/>
      <c r="J10" s="381"/>
    </row>
    <row r="11" spans="1:10" ht="18" customHeight="1" x14ac:dyDescent="0.25">
      <c r="A11" s="2">
        <v>0</v>
      </c>
      <c r="B11" s="285" t="s">
        <v>666</v>
      </c>
      <c r="C11" s="286">
        <f>IF(A11="x",0.05,0)</f>
        <v>0</v>
      </c>
      <c r="D11" s="2" t="s">
        <v>1016</v>
      </c>
      <c r="E11" s="285" t="s">
        <v>667</v>
      </c>
      <c r="F11" s="286">
        <f>IF(D11="x",0.15,0)</f>
        <v>0.15</v>
      </c>
      <c r="G11" s="382" t="s">
        <v>668</v>
      </c>
      <c r="H11" s="382"/>
      <c r="I11" s="382"/>
      <c r="J11" s="382"/>
    </row>
    <row r="12" spans="1:10" ht="18" x14ac:dyDescent="0.25">
      <c r="A12" s="2">
        <v>0</v>
      </c>
      <c r="B12" s="285" t="s">
        <v>669</v>
      </c>
      <c r="C12" s="286">
        <f>IF(A12="x",0.12,0)</f>
        <v>0</v>
      </c>
      <c r="D12" s="2" t="s">
        <v>2</v>
      </c>
      <c r="E12" s="285" t="s">
        <v>670</v>
      </c>
      <c r="F12" s="286">
        <f>IF(D12="x",0.05,0)</f>
        <v>0</v>
      </c>
      <c r="G12" s="382"/>
      <c r="H12" s="382"/>
      <c r="I12" s="382"/>
      <c r="J12" s="382"/>
    </row>
    <row r="13" spans="1:10" ht="18" x14ac:dyDescent="0.25">
      <c r="A13" s="2">
        <v>0</v>
      </c>
      <c r="B13" s="285" t="s">
        <v>671</v>
      </c>
      <c r="C13" s="286">
        <f>IF(A13="x",0.13,0)</f>
        <v>0</v>
      </c>
      <c r="D13" s="2" t="s">
        <v>2</v>
      </c>
      <c r="E13" s="285" t="s">
        <v>672</v>
      </c>
      <c r="F13" s="286">
        <f>IF(D13="x",0.13,0)</f>
        <v>0</v>
      </c>
      <c r="G13" s="382"/>
      <c r="H13" s="382"/>
      <c r="I13" s="382"/>
      <c r="J13" s="382"/>
    </row>
    <row r="14" spans="1:10" ht="18" x14ac:dyDescent="0.25">
      <c r="A14" s="2">
        <v>0</v>
      </c>
      <c r="B14" s="285" t="s">
        <v>673</v>
      </c>
      <c r="C14" s="286">
        <f>IF(A14="x",0.15,0)</f>
        <v>0</v>
      </c>
      <c r="D14" s="2">
        <v>0</v>
      </c>
      <c r="E14" s="285" t="s">
        <v>674</v>
      </c>
      <c r="F14" s="286">
        <f>IF(D14="x",0.15,0)</f>
        <v>0</v>
      </c>
      <c r="G14" s="382"/>
      <c r="H14" s="382"/>
      <c r="I14" s="382"/>
      <c r="J14" s="382"/>
    </row>
    <row r="15" spans="1:10" ht="18" x14ac:dyDescent="0.25">
      <c r="A15" s="2">
        <v>0</v>
      </c>
      <c r="B15" s="285" t="s">
        <v>675</v>
      </c>
      <c r="C15" s="286">
        <f>IF(A15="x",0.15,0)</f>
        <v>0</v>
      </c>
      <c r="D15" s="2">
        <v>0</v>
      </c>
      <c r="E15" s="285" t="s">
        <v>676</v>
      </c>
      <c r="F15" s="287">
        <f>IF(D15="x",0.14975,0)</f>
        <v>0</v>
      </c>
      <c r="G15" s="382"/>
      <c r="H15" s="382"/>
      <c r="I15" s="382"/>
      <c r="J15" s="382"/>
    </row>
    <row r="16" spans="1:10" ht="18" x14ac:dyDescent="0.25">
      <c r="A16" s="2">
        <v>0</v>
      </c>
      <c r="B16" s="285" t="s">
        <v>677</v>
      </c>
      <c r="C16" s="286">
        <f>IF(A16="x",0.05,0)</f>
        <v>0</v>
      </c>
      <c r="D16" s="2">
        <v>0</v>
      </c>
      <c r="E16" s="285" t="s">
        <v>678</v>
      </c>
      <c r="F16" s="286">
        <f>IF(D16="x",0.11,0)</f>
        <v>0</v>
      </c>
      <c r="G16" s="382"/>
      <c r="H16" s="382"/>
      <c r="I16" s="382"/>
      <c r="J16" s="382"/>
    </row>
    <row r="17" spans="1:10" s="283" customFormat="1" ht="23.25" x14ac:dyDescent="0.35">
      <c r="A17" s="63">
        <v>0</v>
      </c>
      <c r="B17" s="285" t="s">
        <v>679</v>
      </c>
      <c r="C17" s="288">
        <f>IF(A17="x",0.05,0)</f>
        <v>0</v>
      </c>
      <c r="D17" s="383" t="s">
        <v>680</v>
      </c>
      <c r="E17" s="384"/>
      <c r="F17" s="384"/>
      <c r="G17" s="384"/>
      <c r="H17" s="384"/>
      <c r="I17" s="385"/>
      <c r="J17" s="645">
        <f>C11+C12+C13+C14+C15+C16+C17+F11+F12+F13+F14+F15+F16</f>
        <v>0.15</v>
      </c>
    </row>
    <row r="18" spans="1:10" s="283" customFormat="1" ht="23.25" x14ac:dyDescent="0.35">
      <c r="A18" s="386"/>
      <c r="B18" s="386"/>
      <c r="C18" s="386"/>
      <c r="D18" s="386"/>
      <c r="E18" s="386"/>
      <c r="F18" s="386"/>
      <c r="G18" s="386"/>
      <c r="H18" s="386"/>
      <c r="I18" s="386"/>
      <c r="J18" s="386"/>
    </row>
    <row r="19" spans="1:10" ht="30" x14ac:dyDescent="0.4">
      <c r="A19" s="289" t="s">
        <v>736</v>
      </c>
      <c r="B19" s="389" t="s">
        <v>747</v>
      </c>
      <c r="C19" s="390"/>
      <c r="D19" s="390"/>
      <c r="E19" s="390"/>
      <c r="F19" s="390"/>
      <c r="G19" s="390"/>
      <c r="H19" s="390"/>
      <c r="I19" s="391"/>
      <c r="J19" s="3">
        <v>0</v>
      </c>
    </row>
    <row r="20" spans="1:10" s="283" customFormat="1" ht="23.25" x14ac:dyDescent="0.35">
      <c r="A20" s="387" t="s">
        <v>687</v>
      </c>
      <c r="B20" s="388"/>
      <c r="C20" s="388"/>
      <c r="D20" s="388"/>
      <c r="E20" s="388"/>
      <c r="F20" s="388"/>
      <c r="G20" s="388"/>
      <c r="H20" s="388"/>
      <c r="I20" s="388"/>
      <c r="J20" s="388"/>
    </row>
    <row r="21" spans="1:10" s="283" customFormat="1" ht="23.25" x14ac:dyDescent="0.35">
      <c r="A21" s="354" t="s">
        <v>730</v>
      </c>
      <c r="B21" s="355"/>
      <c r="C21" s="355"/>
      <c r="D21" s="355"/>
      <c r="E21" s="355"/>
      <c r="F21" s="355"/>
      <c r="G21" s="355"/>
      <c r="H21" s="355"/>
      <c r="I21" s="355"/>
      <c r="J21" s="355"/>
    </row>
    <row r="22" spans="1:10" ht="30" x14ac:dyDescent="0.2">
      <c r="A22" s="9" t="s">
        <v>737</v>
      </c>
      <c r="B22" s="366" t="s">
        <v>2</v>
      </c>
      <c r="C22" s="366"/>
      <c r="D22" s="366"/>
      <c r="E22" s="366"/>
      <c r="F22" s="366"/>
      <c r="G22" s="366"/>
      <c r="H22" s="366"/>
      <c r="I22" s="366"/>
      <c r="J22" s="366"/>
    </row>
    <row r="23" spans="1:10" s="11" customFormat="1" ht="24.95" customHeight="1" x14ac:dyDescent="0.2">
      <c r="A23" s="10" t="s">
        <v>615</v>
      </c>
      <c r="B23" s="363" t="s">
        <v>2</v>
      </c>
      <c r="C23" s="364"/>
      <c r="D23" s="364"/>
      <c r="E23" s="364"/>
      <c r="F23" s="365"/>
      <c r="G23" s="10" t="s">
        <v>619</v>
      </c>
      <c r="H23" s="360"/>
      <c r="I23" s="361"/>
      <c r="J23" s="362"/>
    </row>
    <row r="24" spans="1:10" s="11" customFormat="1" ht="24.95" customHeight="1" x14ac:dyDescent="0.2">
      <c r="A24" s="378" t="s">
        <v>616</v>
      </c>
      <c r="B24" s="375" t="s">
        <v>2</v>
      </c>
      <c r="C24" s="376"/>
      <c r="D24" s="376"/>
      <c r="E24" s="376"/>
      <c r="F24" s="377"/>
      <c r="G24" s="10" t="s">
        <v>14</v>
      </c>
      <c r="H24" s="360" t="s">
        <v>2</v>
      </c>
      <c r="I24" s="361"/>
      <c r="J24" s="362"/>
    </row>
    <row r="25" spans="1:10" s="11" customFormat="1" ht="24.95" customHeight="1" x14ac:dyDescent="0.2">
      <c r="A25" s="379"/>
      <c r="B25" s="351" t="s">
        <v>2</v>
      </c>
      <c r="C25" s="352"/>
      <c r="D25" s="352"/>
      <c r="E25" s="352"/>
      <c r="F25" s="353"/>
      <c r="G25" s="10" t="s">
        <v>7</v>
      </c>
      <c r="H25" s="360" t="s">
        <v>2</v>
      </c>
      <c r="I25" s="361"/>
      <c r="J25" s="362"/>
    </row>
    <row r="26" spans="1:10" s="11" customFormat="1" ht="24.95" customHeight="1" x14ac:dyDescent="0.2">
      <c r="A26" s="10" t="s">
        <v>617</v>
      </c>
      <c r="B26" s="351" t="s">
        <v>2</v>
      </c>
      <c r="C26" s="352"/>
      <c r="D26" s="352"/>
      <c r="E26" s="352"/>
      <c r="F26" s="353"/>
      <c r="G26" s="10" t="s">
        <v>5</v>
      </c>
      <c r="H26" s="372"/>
      <c r="I26" s="373"/>
      <c r="J26" s="374"/>
    </row>
    <row r="27" spans="1:10" s="11" customFormat="1" ht="24.95" customHeight="1" x14ac:dyDescent="0.2">
      <c r="A27" s="10" t="s">
        <v>618</v>
      </c>
      <c r="B27" s="351" t="s">
        <v>2</v>
      </c>
      <c r="C27" s="352"/>
      <c r="D27" s="352"/>
      <c r="E27" s="352"/>
      <c r="F27" s="353"/>
      <c r="G27" s="10" t="s">
        <v>8</v>
      </c>
      <c r="H27" s="367">
        <f>'Table of Contents'!E63</f>
        <v>0</v>
      </c>
      <c r="I27" s="368"/>
      <c r="J27" s="369"/>
    </row>
    <row r="28" spans="1:10" s="11" customFormat="1" ht="24.95" customHeight="1" x14ac:dyDescent="0.2">
      <c r="A28" s="10" t="s">
        <v>6</v>
      </c>
      <c r="B28" s="351" t="s">
        <v>2</v>
      </c>
      <c r="C28" s="352"/>
      <c r="D28" s="352"/>
      <c r="E28" s="352"/>
      <c r="F28" s="353"/>
      <c r="G28" s="10" t="s">
        <v>68</v>
      </c>
      <c r="H28" s="357">
        <f>'Table of Contents'!F59</f>
        <v>0</v>
      </c>
      <c r="I28" s="358"/>
      <c r="J28" s="359"/>
    </row>
    <row r="29" spans="1:10" s="11" customFormat="1" ht="24.95" customHeight="1" x14ac:dyDescent="0.2">
      <c r="A29" s="404" t="s">
        <v>881</v>
      </c>
      <c r="B29" s="356" t="str">
        <f>IF(H28&gt;0,"Thank you for the Fly Order.", "Visit our Website.")</f>
        <v>Visit our Website.</v>
      </c>
      <c r="C29" s="356"/>
      <c r="D29" s="356"/>
      <c r="E29" s="356"/>
      <c r="F29" s="356"/>
      <c r="G29" s="10" t="s">
        <v>66</v>
      </c>
      <c r="H29" s="290">
        <f>J17</f>
        <v>0.15</v>
      </c>
      <c r="I29" s="410">
        <f>IF(H28&gt;5,H28-H28/1.15,0)</f>
        <v>0</v>
      </c>
      <c r="J29" s="411"/>
    </row>
    <row r="30" spans="1:10" s="11" customFormat="1" ht="24.95" customHeight="1" x14ac:dyDescent="0.2">
      <c r="A30" s="405"/>
      <c r="B30" s="356"/>
      <c r="C30" s="356"/>
      <c r="D30" s="356"/>
      <c r="E30" s="356"/>
      <c r="F30" s="356"/>
      <c r="G30" s="291" t="s">
        <v>913</v>
      </c>
      <c r="H30" s="415">
        <f>Additional!K24</f>
        <v>0</v>
      </c>
      <c r="I30" s="416"/>
      <c r="J30" s="417"/>
    </row>
    <row r="31" spans="1:10" s="11" customFormat="1" ht="24.95" customHeight="1" x14ac:dyDescent="0.2">
      <c r="A31" s="406"/>
      <c r="B31" s="356"/>
      <c r="C31" s="356"/>
      <c r="D31" s="356"/>
      <c r="E31" s="356"/>
      <c r="F31" s="356"/>
      <c r="G31" s="10" t="s">
        <v>65</v>
      </c>
      <c r="H31" s="412">
        <f>IF(OR(H28=0,H28&gt;5),0,5)</f>
        <v>0</v>
      </c>
      <c r="I31" s="413"/>
      <c r="J31" s="414"/>
    </row>
    <row r="32" spans="1:10" s="11" customFormat="1" ht="24.95" customHeight="1" x14ac:dyDescent="0.2">
      <c r="A32" s="407" t="s">
        <v>1017</v>
      </c>
      <c r="B32" s="356"/>
      <c r="C32" s="356"/>
      <c r="D32" s="356"/>
      <c r="E32" s="356"/>
      <c r="F32" s="356"/>
      <c r="G32" s="10" t="s">
        <v>64</v>
      </c>
      <c r="H32" s="357">
        <f>H28-I29+H30+H31</f>
        <v>0</v>
      </c>
      <c r="I32" s="358"/>
      <c r="J32" s="359"/>
    </row>
    <row r="33" spans="1:10" s="11" customFormat="1" ht="24.95" customHeight="1" x14ac:dyDescent="0.2">
      <c r="A33" s="405"/>
      <c r="B33" s="356"/>
      <c r="C33" s="356"/>
      <c r="D33" s="356"/>
      <c r="E33" s="356"/>
      <c r="F33" s="356"/>
      <c r="G33" s="10" t="s">
        <v>67</v>
      </c>
      <c r="H33" s="292">
        <f>IF(AND(J17=0,H28&gt;0),0.15,J17)</f>
        <v>0.15</v>
      </c>
      <c r="I33" s="357">
        <f>IF(F9="x",0,H32*H33)</f>
        <v>0</v>
      </c>
      <c r="J33" s="359"/>
    </row>
    <row r="34" spans="1:10" s="11" customFormat="1" ht="24.95" customHeight="1" x14ac:dyDescent="0.2">
      <c r="A34" s="408"/>
      <c r="B34" s="356"/>
      <c r="C34" s="356"/>
      <c r="D34" s="356"/>
      <c r="E34" s="356"/>
      <c r="F34" s="356"/>
      <c r="G34" s="10" t="s">
        <v>9</v>
      </c>
      <c r="H34" s="357">
        <f>H32+I33</f>
        <v>0</v>
      </c>
      <c r="I34" s="358"/>
      <c r="J34" s="359"/>
    </row>
    <row r="35" spans="1:10" ht="35.1" customHeight="1" x14ac:dyDescent="0.2">
      <c r="A35" s="409">
        <v>0</v>
      </c>
      <c r="B35" s="409"/>
      <c r="C35" s="409"/>
      <c r="D35" s="409"/>
      <c r="E35" s="409"/>
      <c r="F35" s="409"/>
      <c r="G35" s="409"/>
      <c r="H35" s="409"/>
      <c r="I35" s="409"/>
      <c r="J35" s="409"/>
    </row>
    <row r="36" spans="1:10" s="283" customFormat="1" ht="23.25" x14ac:dyDescent="0.35">
      <c r="A36" s="399" t="s">
        <v>588</v>
      </c>
      <c r="B36" s="399"/>
      <c r="C36" s="399"/>
      <c r="D36" s="399"/>
      <c r="E36" s="399"/>
      <c r="F36" s="399"/>
      <c r="G36" s="399"/>
      <c r="H36" s="399"/>
      <c r="I36" s="399"/>
      <c r="J36" s="399"/>
    </row>
    <row r="37" spans="1:10" s="283" customFormat="1" ht="23.25" x14ac:dyDescent="0.35">
      <c r="A37" s="403" t="s">
        <v>620</v>
      </c>
      <c r="B37" s="403"/>
      <c r="C37" s="403"/>
      <c r="D37" s="403"/>
      <c r="E37" s="403"/>
      <c r="F37" s="403"/>
      <c r="G37" s="403"/>
      <c r="H37" s="403"/>
      <c r="I37" s="402">
        <f ca="1">NOW()</f>
        <v>45207.394648148147</v>
      </c>
      <c r="J37" s="402"/>
    </row>
    <row r="38" spans="1:10" ht="30" x14ac:dyDescent="0.4">
      <c r="A38" s="289" t="s">
        <v>738</v>
      </c>
      <c r="B38" s="403" t="s">
        <v>748</v>
      </c>
      <c r="C38" s="403"/>
      <c r="D38" s="403"/>
      <c r="E38" s="403"/>
      <c r="F38" s="403"/>
      <c r="G38" s="403"/>
      <c r="H38" s="403"/>
      <c r="I38" s="400" t="s">
        <v>2</v>
      </c>
      <c r="J38" s="400"/>
    </row>
    <row r="39" spans="1:10" ht="30" x14ac:dyDescent="0.4">
      <c r="A39" s="289" t="s">
        <v>739</v>
      </c>
      <c r="B39" s="403" t="s">
        <v>749</v>
      </c>
      <c r="C39" s="403"/>
      <c r="D39" s="403"/>
      <c r="E39" s="403"/>
      <c r="F39" s="403"/>
      <c r="G39" s="403"/>
      <c r="H39" s="403"/>
      <c r="I39" s="401">
        <v>0</v>
      </c>
      <c r="J39" s="401"/>
    </row>
    <row r="40" spans="1:10" s="283" customFormat="1" ht="23.25" x14ac:dyDescent="0.35">
      <c r="A40" s="397" t="s">
        <v>4</v>
      </c>
      <c r="B40" s="397"/>
      <c r="C40" s="397"/>
      <c r="D40" s="397"/>
      <c r="E40" s="397"/>
      <c r="F40" s="397"/>
      <c r="G40" s="397"/>
      <c r="H40" s="397"/>
      <c r="I40" s="397"/>
      <c r="J40" s="397"/>
    </row>
    <row r="41" spans="1:10" ht="18" x14ac:dyDescent="0.25">
      <c r="A41" s="420"/>
      <c r="B41" s="420"/>
      <c r="C41" s="420"/>
      <c r="D41" s="420"/>
      <c r="E41" s="420"/>
      <c r="F41" s="420"/>
      <c r="G41" s="420"/>
      <c r="H41" s="420"/>
      <c r="I41" s="420"/>
      <c r="J41" s="420"/>
    </row>
    <row r="42" spans="1:10" s="178" customFormat="1" ht="20.25" x14ac:dyDescent="0.3">
      <c r="A42" s="421"/>
      <c r="B42" s="421"/>
      <c r="C42" s="421"/>
      <c r="D42" s="421"/>
      <c r="E42" s="421"/>
      <c r="F42" s="421"/>
      <c r="G42" s="421"/>
      <c r="H42" s="421"/>
      <c r="I42" s="421"/>
      <c r="J42" s="421"/>
    </row>
    <row r="43" spans="1:10" s="11" customFormat="1" ht="18" customHeight="1" x14ac:dyDescent="0.2">
      <c r="A43" s="398" t="s">
        <v>1</v>
      </c>
      <c r="B43" s="398"/>
      <c r="C43" s="398"/>
      <c r="D43" s="398"/>
      <c r="E43" s="398"/>
      <c r="F43" s="398"/>
      <c r="G43" s="398"/>
      <c r="H43" s="398"/>
      <c r="I43" s="398"/>
      <c r="J43" s="398"/>
    </row>
    <row r="44" spans="1:10" s="11" customFormat="1" ht="18" customHeight="1" x14ac:dyDescent="0.2">
      <c r="A44" s="398"/>
      <c r="B44" s="398"/>
      <c r="C44" s="398"/>
      <c r="D44" s="398"/>
      <c r="E44" s="398"/>
      <c r="F44" s="398"/>
      <c r="G44" s="398"/>
      <c r="H44" s="398"/>
      <c r="I44" s="398"/>
      <c r="J44" s="398"/>
    </row>
    <row r="45" spans="1:10" s="11" customFormat="1" ht="18" customHeight="1" x14ac:dyDescent="0.2">
      <c r="A45" s="398"/>
      <c r="B45" s="398"/>
      <c r="C45" s="398"/>
      <c r="D45" s="398"/>
      <c r="E45" s="398"/>
      <c r="F45" s="398"/>
      <c r="G45" s="398"/>
      <c r="H45" s="398"/>
      <c r="I45" s="398"/>
      <c r="J45" s="398"/>
    </row>
    <row r="46" spans="1:10" s="11" customFormat="1" ht="18" customHeight="1" x14ac:dyDescent="0.2">
      <c r="A46" s="398"/>
      <c r="B46" s="398"/>
      <c r="C46" s="398"/>
      <c r="D46" s="398"/>
      <c r="E46" s="398"/>
      <c r="F46" s="398"/>
      <c r="G46" s="398"/>
      <c r="H46" s="398"/>
      <c r="I46" s="398"/>
      <c r="J46" s="398"/>
    </row>
    <row r="47" spans="1:10" s="11" customFormat="1" ht="50.1" customHeight="1" x14ac:dyDescent="0.2">
      <c r="A47" s="12" t="s">
        <v>69</v>
      </c>
      <c r="B47" s="644" t="s">
        <v>1018</v>
      </c>
      <c r="C47" s="644"/>
      <c r="D47" s="644"/>
      <c r="E47" s="644"/>
      <c r="F47" s="644"/>
      <c r="G47" s="644"/>
      <c r="H47" s="644"/>
      <c r="I47" s="644"/>
      <c r="J47" s="644"/>
    </row>
    <row r="48" spans="1:10" ht="18" x14ac:dyDescent="0.25">
      <c r="A48" s="350"/>
      <c r="B48" s="350"/>
      <c r="C48" s="350"/>
      <c r="D48" s="350"/>
      <c r="E48" s="350"/>
      <c r="F48" s="350"/>
      <c r="G48" s="350"/>
      <c r="H48" s="350"/>
      <c r="I48" s="350"/>
      <c r="J48" s="350"/>
    </row>
    <row r="49" spans="1:10" s="283" customFormat="1" ht="23.25" x14ac:dyDescent="0.35">
      <c r="A49" s="348" t="s">
        <v>5</v>
      </c>
      <c r="B49" s="348"/>
      <c r="C49" s="348"/>
      <c r="D49" s="349" t="s">
        <v>3</v>
      </c>
      <c r="E49" s="349"/>
      <c r="F49" s="349"/>
      <c r="G49" s="349"/>
      <c r="H49" s="349"/>
      <c r="I49" s="349"/>
      <c r="J49" s="349"/>
    </row>
    <row r="50" spans="1:10" ht="18" x14ac:dyDescent="0.2">
      <c r="D50" s="4"/>
    </row>
  </sheetData>
  <sheetProtection selectLockedCells="1"/>
  <mergeCells count="57">
    <mergeCell ref="B47:J47"/>
    <mergeCell ref="A41:J41"/>
    <mergeCell ref="A37:H37"/>
    <mergeCell ref="A40:J40"/>
    <mergeCell ref="B39:H39"/>
    <mergeCell ref="A42:J42"/>
    <mergeCell ref="A5:J5"/>
    <mergeCell ref="A43:J46"/>
    <mergeCell ref="A36:J36"/>
    <mergeCell ref="I38:J38"/>
    <mergeCell ref="I39:J39"/>
    <mergeCell ref="I37:J37"/>
    <mergeCell ref="B38:H38"/>
    <mergeCell ref="A29:A31"/>
    <mergeCell ref="A32:A34"/>
    <mergeCell ref="A35:J35"/>
    <mergeCell ref="H32:J32"/>
    <mergeCell ref="I29:J29"/>
    <mergeCell ref="H31:J31"/>
    <mergeCell ref="H30:J30"/>
    <mergeCell ref="A6:J6"/>
    <mergeCell ref="A7:J7"/>
    <mergeCell ref="A1:J1"/>
    <mergeCell ref="A2:J2"/>
    <mergeCell ref="A3:J3"/>
    <mergeCell ref="A4:C4"/>
    <mergeCell ref="D4:J4"/>
    <mergeCell ref="A9:C9"/>
    <mergeCell ref="B8:J8"/>
    <mergeCell ref="H26:J26"/>
    <mergeCell ref="H25:J25"/>
    <mergeCell ref="B24:F24"/>
    <mergeCell ref="B25:F25"/>
    <mergeCell ref="A24:A25"/>
    <mergeCell ref="A10:J10"/>
    <mergeCell ref="G11:J16"/>
    <mergeCell ref="D17:I17"/>
    <mergeCell ref="A18:J18"/>
    <mergeCell ref="A20:J20"/>
    <mergeCell ref="B19:I19"/>
    <mergeCell ref="G9:J9"/>
    <mergeCell ref="A49:C49"/>
    <mergeCell ref="D49:J49"/>
    <mergeCell ref="A48:J48"/>
    <mergeCell ref="B26:F26"/>
    <mergeCell ref="A21:J21"/>
    <mergeCell ref="B29:F34"/>
    <mergeCell ref="H28:J28"/>
    <mergeCell ref="I33:J33"/>
    <mergeCell ref="H24:J24"/>
    <mergeCell ref="H34:J34"/>
    <mergeCell ref="B23:F23"/>
    <mergeCell ref="B22:J22"/>
    <mergeCell ref="H23:J23"/>
    <mergeCell ref="B28:F28"/>
    <mergeCell ref="H27:J27"/>
    <mergeCell ref="B27:F27"/>
  </mergeCells>
  <phoneticPr fontId="0" type="noConversion"/>
  <hyperlinks>
    <hyperlink ref="A36:I36" r:id="rId1" display="Payment Information" xr:uid="{00000000-0004-0000-0000-000000000000}"/>
    <hyperlink ref="A35:J35" location="Table_of_Contents" display="Table of Contents" xr:uid="{00000000-0004-0000-0000-000001000000}"/>
    <hyperlink ref="B29:F34" r:id="rId2" display="http://www.flies4fishing.com/" xr:uid="{00000000-0004-0000-0000-000002000000}"/>
    <hyperlink ref="A3:J3" location="Table_of_Contents" display="Table of Contents" xr:uid="{00000000-0004-0000-0000-000003000000}"/>
    <hyperlink ref="A4" r:id="rId3" display="http://www.flies4fishing.com" xr:uid="{00000000-0004-0000-0000-000004000000}"/>
    <hyperlink ref="A4:C4" r:id="rId4" display="Enter website" xr:uid="{00000000-0004-0000-0000-000005000000}"/>
  </hyperlinks>
  <pageMargins left="0.75" right="0.75" top="1" bottom="1" header="0.5" footer="0.5"/>
  <pageSetup scale="45" fitToHeight="40" orientation="landscape" horizontalDpi="300" verticalDpi="300" r:id="rId5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31.7109375" customWidth="1"/>
    <col min="2" max="2" width="18.5703125" customWidth="1"/>
    <col min="9" max="9" width="19.85546875" customWidth="1"/>
    <col min="10" max="10" width="18.140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ht="23.25" x14ac:dyDescent="0.2">
      <c r="A8" s="6" t="s">
        <v>17</v>
      </c>
      <c r="B8" s="467" t="s">
        <v>715</v>
      </c>
      <c r="C8" s="461" t="s">
        <v>2</v>
      </c>
      <c r="D8" s="473"/>
      <c r="E8" s="473"/>
      <c r="F8" s="462"/>
      <c r="G8" s="469">
        <v>10</v>
      </c>
      <c r="H8" s="491">
        <v>0</v>
      </c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63"/>
      <c r="D9" s="474"/>
      <c r="E9" s="474"/>
      <c r="F9" s="464"/>
      <c r="G9" s="470"/>
      <c r="H9" s="492"/>
      <c r="I9" s="468"/>
      <c r="J9" s="468"/>
    </row>
    <row r="10" spans="1:10" ht="23.25" x14ac:dyDescent="0.35">
      <c r="A10" s="18" t="s">
        <v>70</v>
      </c>
      <c r="B10" s="26">
        <v>1</v>
      </c>
      <c r="C10" s="463"/>
      <c r="D10" s="474"/>
      <c r="E10" s="474"/>
      <c r="F10" s="464"/>
      <c r="G10" s="23">
        <v>0</v>
      </c>
      <c r="H10" s="492"/>
      <c r="I10" s="32">
        <f t="shared" ref="I10:I15" si="0">G10</f>
        <v>0</v>
      </c>
      <c r="J10" s="25">
        <f t="shared" ref="J10:J15" si="1">B10*I10</f>
        <v>0</v>
      </c>
    </row>
    <row r="11" spans="1:10" ht="23.25" x14ac:dyDescent="0.35">
      <c r="A11" s="18" t="s">
        <v>62</v>
      </c>
      <c r="B11" s="26">
        <v>1</v>
      </c>
      <c r="C11" s="463"/>
      <c r="D11" s="474"/>
      <c r="E11" s="474"/>
      <c r="F11" s="464"/>
      <c r="G11" s="23">
        <v>0</v>
      </c>
      <c r="H11" s="492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63</v>
      </c>
      <c r="B12" s="26">
        <v>1</v>
      </c>
      <c r="C12" s="463"/>
      <c r="D12" s="474"/>
      <c r="E12" s="474"/>
      <c r="F12" s="464"/>
      <c r="G12" s="23">
        <v>0</v>
      </c>
      <c r="H12" s="492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71</v>
      </c>
      <c r="B13" s="26">
        <v>1</v>
      </c>
      <c r="C13" s="463"/>
      <c r="D13" s="474"/>
      <c r="E13" s="474"/>
      <c r="F13" s="464"/>
      <c r="G13" s="23">
        <v>0</v>
      </c>
      <c r="H13" s="492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72</v>
      </c>
      <c r="B14" s="26">
        <v>1</v>
      </c>
      <c r="C14" s="463"/>
      <c r="D14" s="474"/>
      <c r="E14" s="474"/>
      <c r="F14" s="464"/>
      <c r="G14" s="23">
        <v>0</v>
      </c>
      <c r="H14" s="492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73</v>
      </c>
      <c r="B15" s="26">
        <v>1</v>
      </c>
      <c r="C15" s="463"/>
      <c r="D15" s="474"/>
      <c r="E15" s="474"/>
      <c r="F15" s="464"/>
      <c r="G15" s="23">
        <v>0</v>
      </c>
      <c r="H15" s="492"/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</v>
      </c>
      <c r="B16" s="53" t="s">
        <v>808</v>
      </c>
      <c r="C16" s="463"/>
      <c r="D16" s="474"/>
      <c r="E16" s="474"/>
      <c r="F16" s="464"/>
      <c r="G16" s="57">
        <v>10</v>
      </c>
      <c r="H16" s="492"/>
      <c r="I16" s="20" t="s">
        <v>8</v>
      </c>
      <c r="J16" s="19" t="s">
        <v>10</v>
      </c>
    </row>
    <row r="17" spans="1:10" s="58" customFormat="1" ht="23.25" customHeight="1" x14ac:dyDescent="0.35">
      <c r="A17" s="446" t="s">
        <v>763</v>
      </c>
      <c r="B17" s="446"/>
      <c r="C17" s="465"/>
      <c r="D17" s="475"/>
      <c r="E17" s="475"/>
      <c r="F17" s="466"/>
      <c r="G17" s="32">
        <f>SUM(G10:G15)</f>
        <v>0</v>
      </c>
      <c r="H17" s="493"/>
      <c r="I17" s="32">
        <f>SUM(I6:I15)</f>
        <v>0</v>
      </c>
      <c r="J17" s="91">
        <f>SUM(J10:J15)</f>
        <v>0</v>
      </c>
    </row>
    <row r="18" spans="1:10" s="200" customFormat="1" ht="24.95" customHeight="1" x14ac:dyDescent="0.2">
      <c r="A18" s="486" t="s">
        <v>756</v>
      </c>
      <c r="B18" s="487"/>
      <c r="C18" s="487"/>
      <c r="D18" s="487"/>
      <c r="E18" s="487"/>
      <c r="F18" s="487"/>
      <c r="G18" s="487"/>
      <c r="H18" s="487"/>
      <c r="I18" s="487"/>
      <c r="J18" s="488"/>
    </row>
  </sheetData>
  <sheetProtection selectLockedCells="1"/>
  <mergeCells count="15">
    <mergeCell ref="A7:I7"/>
    <mergeCell ref="A1:J1"/>
    <mergeCell ref="A2:J2"/>
    <mergeCell ref="A3:J3"/>
    <mergeCell ref="A4:J4"/>
    <mergeCell ref="A5:J5"/>
    <mergeCell ref="A6:J6"/>
    <mergeCell ref="A18:J18"/>
    <mergeCell ref="I8:I9"/>
    <mergeCell ref="J8:J9"/>
    <mergeCell ref="B8:B9"/>
    <mergeCell ref="A17:B17"/>
    <mergeCell ref="C8:F17"/>
    <mergeCell ref="H8:H17"/>
    <mergeCell ref="G8:G9"/>
  </mergeCells>
  <phoneticPr fontId="31" type="noConversion"/>
  <hyperlinks>
    <hyperlink ref="A5:J5" location="Account_Summary" display="Account Summary" xr:uid="{00000000-0004-0000-0900-000000000000}"/>
    <hyperlink ref="A6:J6" location="Table_of_Contents" display="Table of Contents" xr:uid="{00000000-0004-0000-0900-000001000000}"/>
    <hyperlink ref="A9" r:id="rId1" xr:uid="{00000000-0004-0000-0900-000002000000}"/>
  </hyperlinks>
  <pageMargins left="0.75" right="0.75" top="1" bottom="1" header="0.5" footer="0.5"/>
  <pageSetup scale="86" orientation="landscape" horizontalDpi="4294967294" verticalDpi="0" r:id="rId2"/>
  <headerFooter alignWithMargins="0"/>
</worksheet>
</file>

<file path=xl/worksheets/sheet10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E00-000000000000}">
  <dimension ref="A1:J26"/>
  <sheetViews>
    <sheetView showZeros="0" workbookViewId="0">
      <selection activeCell="A5" sqref="A5:J5"/>
    </sheetView>
  </sheetViews>
  <sheetFormatPr defaultRowHeight="12.75" x14ac:dyDescent="0.2"/>
  <cols>
    <col min="1" max="1" width="50.5703125" customWidth="1"/>
    <col min="2" max="2" width="22" customWidth="1"/>
    <col min="9" max="9" width="21.7109375" customWidth="1"/>
    <col min="10" max="10" width="19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I25</f>
        <v>0</v>
      </c>
    </row>
    <row r="8" spans="1:10" ht="23.25" x14ac:dyDescent="0.35">
      <c r="A8" s="8" t="s">
        <v>569</v>
      </c>
      <c r="B8" s="636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638">
        <f>SUM(H10:H23)</f>
        <v>0</v>
      </c>
      <c r="I8" s="469" t="s">
        <v>8</v>
      </c>
      <c r="J8" s="467" t="s">
        <v>10</v>
      </c>
    </row>
    <row r="9" spans="1:10" ht="23.25" x14ac:dyDescent="0.2">
      <c r="A9" s="193" t="s">
        <v>734</v>
      </c>
      <c r="B9" s="637"/>
      <c r="C9" s="470"/>
      <c r="D9" s="470"/>
      <c r="E9" s="470"/>
      <c r="F9" s="470"/>
      <c r="G9" s="470"/>
      <c r="H9" s="639"/>
      <c r="I9" s="470"/>
      <c r="J9" s="468"/>
    </row>
    <row r="10" spans="1:10" ht="23.25" x14ac:dyDescent="0.35">
      <c r="A10" s="52" t="s">
        <v>579</v>
      </c>
      <c r="B10" s="47">
        <v>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39"/>
      <c r="I10" s="43">
        <f t="shared" ref="I10:I23" si="0">SUM(C10:G10)</f>
        <v>0</v>
      </c>
      <c r="J10" s="49">
        <f t="shared" ref="J10:J23" si="1">B10*I10</f>
        <v>0</v>
      </c>
    </row>
    <row r="11" spans="1:10" s="68" customFormat="1" ht="20.25" x14ac:dyDescent="0.3">
      <c r="A11" s="69" t="s">
        <v>580</v>
      </c>
      <c r="B11" s="188">
        <v>5</v>
      </c>
      <c r="C11" s="145">
        <v>0</v>
      </c>
      <c r="D11" s="145"/>
      <c r="E11" s="145"/>
      <c r="F11" s="145"/>
      <c r="G11" s="145"/>
      <c r="H11" s="639"/>
      <c r="I11" s="185">
        <f t="shared" si="0"/>
        <v>0</v>
      </c>
      <c r="J11" s="157">
        <f t="shared" si="1"/>
        <v>0</v>
      </c>
    </row>
    <row r="12" spans="1:10" ht="23.25" x14ac:dyDescent="0.35">
      <c r="A12" s="18" t="s">
        <v>581</v>
      </c>
      <c r="B12" s="47">
        <v>5</v>
      </c>
      <c r="C12" s="23">
        <v>0</v>
      </c>
      <c r="D12" s="23"/>
      <c r="E12" s="23"/>
      <c r="F12" s="23"/>
      <c r="G12" s="23"/>
      <c r="H12" s="639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582</v>
      </c>
      <c r="B13" s="47">
        <v>5</v>
      </c>
      <c r="C13" s="23">
        <v>0</v>
      </c>
      <c r="D13" s="23"/>
      <c r="E13" s="23"/>
      <c r="F13" s="23"/>
      <c r="G13" s="23"/>
      <c r="H13" s="639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583</v>
      </c>
      <c r="B14" s="47">
        <v>5</v>
      </c>
      <c r="C14" s="23">
        <v>0</v>
      </c>
      <c r="D14" s="23"/>
      <c r="E14" s="23"/>
      <c r="F14" s="23"/>
      <c r="G14" s="23"/>
      <c r="H14" s="639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47">
        <v>5</v>
      </c>
      <c r="C15" s="23">
        <v>0</v>
      </c>
      <c r="D15" s="23"/>
      <c r="E15" s="23"/>
      <c r="F15" s="23"/>
      <c r="G15" s="23"/>
      <c r="H15" s="639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84</v>
      </c>
      <c r="B16" s="47">
        <v>5</v>
      </c>
      <c r="C16" s="23">
        <v>0</v>
      </c>
      <c r="D16" s="23"/>
      <c r="E16" s="23"/>
      <c r="F16" s="23"/>
      <c r="G16" s="23"/>
      <c r="H16" s="639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624</v>
      </c>
      <c r="B17" s="47">
        <v>5</v>
      </c>
      <c r="C17" s="23">
        <v>0</v>
      </c>
      <c r="D17" s="23"/>
      <c r="E17" s="23"/>
      <c r="F17" s="23"/>
      <c r="G17" s="23"/>
      <c r="H17" s="639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584</v>
      </c>
      <c r="B18" s="47">
        <v>5</v>
      </c>
      <c r="C18" s="23">
        <v>0</v>
      </c>
      <c r="D18" s="23"/>
      <c r="E18" s="23"/>
      <c r="F18" s="23"/>
      <c r="G18" s="23"/>
      <c r="H18" s="639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92</v>
      </c>
      <c r="B19" s="47">
        <v>5</v>
      </c>
      <c r="C19" s="23">
        <v>0</v>
      </c>
      <c r="D19" s="23"/>
      <c r="E19" s="23"/>
      <c r="F19" s="23"/>
      <c r="G19" s="23"/>
      <c r="H19" s="639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585</v>
      </c>
      <c r="B20" s="47">
        <v>5</v>
      </c>
      <c r="C20" s="23">
        <v>0</v>
      </c>
      <c r="D20" s="23"/>
      <c r="E20" s="23"/>
      <c r="F20" s="23"/>
      <c r="G20" s="23"/>
      <c r="H20" s="639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586</v>
      </c>
      <c r="B21" s="47">
        <v>5</v>
      </c>
      <c r="C21" s="23">
        <v>0</v>
      </c>
      <c r="D21" s="23"/>
      <c r="E21" s="23"/>
      <c r="F21" s="23"/>
      <c r="G21" s="23"/>
      <c r="H21" s="639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93</v>
      </c>
      <c r="B22" s="47">
        <v>5</v>
      </c>
      <c r="C22" s="23">
        <v>0</v>
      </c>
      <c r="D22" s="23"/>
      <c r="E22" s="23"/>
      <c r="F22" s="23"/>
      <c r="G22" s="23"/>
      <c r="H22" s="639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587</v>
      </c>
      <c r="B23" s="47">
        <v>5</v>
      </c>
      <c r="C23" s="23">
        <v>0</v>
      </c>
      <c r="D23" s="23"/>
      <c r="E23" s="23"/>
      <c r="F23" s="23"/>
      <c r="G23" s="23">
        <v>0</v>
      </c>
      <c r="H23" s="639"/>
      <c r="I23" s="43">
        <f t="shared" si="0"/>
        <v>0</v>
      </c>
      <c r="J23" s="49">
        <f t="shared" si="1"/>
        <v>0</v>
      </c>
    </row>
    <row r="24" spans="1:10" ht="23.25" x14ac:dyDescent="0.35">
      <c r="A24" s="8" t="s">
        <v>569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639"/>
      <c r="I24" s="20" t="s">
        <v>8</v>
      </c>
      <c r="J24" s="19" t="s">
        <v>10</v>
      </c>
    </row>
    <row r="25" spans="1:10" s="58" customFormat="1" ht="23.25" customHeight="1" x14ac:dyDescent="0.35">
      <c r="A25" s="363" t="s">
        <v>763</v>
      </c>
      <c r="B25" s="365"/>
      <c r="C25" s="90">
        <f>SUM(C10:C23)</f>
        <v>0</v>
      </c>
      <c r="D25" s="90">
        <f>SUM(D10:D23)</f>
        <v>0</v>
      </c>
      <c r="E25" s="90">
        <f>SUM(E10:E23)</f>
        <v>0</v>
      </c>
      <c r="F25" s="90">
        <f>SUM(F10:F23)</f>
        <v>0</v>
      </c>
      <c r="G25" s="90">
        <f>SUM(G10:G23)</f>
        <v>0</v>
      </c>
      <c r="H25" s="640"/>
      <c r="I25" s="90">
        <f>SUM(I10:I23)</f>
        <v>0</v>
      </c>
      <c r="J25" s="91">
        <f>SUM(J10:J23)</f>
        <v>0</v>
      </c>
    </row>
    <row r="26" spans="1:10" ht="24.95" customHeight="1" x14ac:dyDescent="0.2">
      <c r="A26" s="458" t="s">
        <v>756</v>
      </c>
      <c r="B26" s="459"/>
      <c r="C26" s="459"/>
      <c r="D26" s="459"/>
      <c r="E26" s="459"/>
      <c r="F26" s="459"/>
      <c r="G26" s="459"/>
      <c r="H26" s="459"/>
      <c r="I26" s="459"/>
      <c r="J26" s="460"/>
    </row>
  </sheetData>
  <sheetProtection selectLockedCells="1"/>
  <mergeCells count="18">
    <mergeCell ref="A1:J1"/>
    <mergeCell ref="A2:J2"/>
    <mergeCell ref="A3:J3"/>
    <mergeCell ref="A4:J4"/>
    <mergeCell ref="I8:I9"/>
    <mergeCell ref="J8:J9"/>
    <mergeCell ref="A26:J26"/>
    <mergeCell ref="A5:J5"/>
    <mergeCell ref="A6:J6"/>
    <mergeCell ref="A7:I7"/>
    <mergeCell ref="A25:B25"/>
    <mergeCell ref="H8:H25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5E00-000000000000}"/>
    <hyperlink ref="A6:J6" location="Table_of_Contents" display="Table of Contents" xr:uid="{00000000-0004-0000-5E00-000001000000}"/>
    <hyperlink ref="A10" r:id="rId1" xr:uid="{00000000-0004-0000-5E00-000002000000}"/>
    <hyperlink ref="A11" r:id="rId2" xr:uid="{00000000-0004-0000-5E00-000003000000}"/>
    <hyperlink ref="A9" r:id="rId3" xr:uid="{00000000-0004-0000-5E00-000004000000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10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F00-000000000000}">
  <dimension ref="A1:J25"/>
  <sheetViews>
    <sheetView showZeros="0" topLeftCell="A2" workbookViewId="0">
      <selection activeCell="A6" sqref="A6:J6"/>
    </sheetView>
  </sheetViews>
  <sheetFormatPr defaultRowHeight="12.75" x14ac:dyDescent="0.2"/>
  <cols>
    <col min="1" max="1" width="37.5703125" customWidth="1"/>
    <col min="2" max="2" width="17" customWidth="1"/>
    <col min="9" max="9" width="19.5703125" customWidth="1"/>
    <col min="10" max="10" width="21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35">
      <c r="A8" s="8" t="s">
        <v>238</v>
      </c>
      <c r="B8" s="636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3.25" x14ac:dyDescent="0.2">
      <c r="A9" s="193" t="s">
        <v>734</v>
      </c>
      <c r="B9" s="637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18" t="s">
        <v>62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43">
        <f t="shared" ref="I10:I21" si="0">SUM(C10:G10)</f>
        <v>0</v>
      </c>
      <c r="J10" s="49">
        <f t="shared" ref="J10:J21" si="1">B10*I10</f>
        <v>0</v>
      </c>
    </row>
    <row r="11" spans="1:10" ht="23.25" x14ac:dyDescent="0.35">
      <c r="A11" s="18" t="s">
        <v>71</v>
      </c>
      <c r="B11" s="26">
        <v>3</v>
      </c>
      <c r="C11" s="23">
        <v>0</v>
      </c>
      <c r="D11" s="23"/>
      <c r="E11" s="23"/>
      <c r="F11" s="23"/>
      <c r="G11" s="23"/>
      <c r="H11" s="592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550</v>
      </c>
      <c r="B12" s="26">
        <v>3</v>
      </c>
      <c r="C12" s="23">
        <v>0</v>
      </c>
      <c r="D12" s="23"/>
      <c r="E12" s="23"/>
      <c r="F12" s="23"/>
      <c r="G12" s="23"/>
      <c r="H12" s="592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551</v>
      </c>
      <c r="B13" s="26">
        <v>3</v>
      </c>
      <c r="C13" s="23">
        <v>0</v>
      </c>
      <c r="D13" s="23"/>
      <c r="E13" s="23"/>
      <c r="F13" s="23"/>
      <c r="G13" s="23"/>
      <c r="H13" s="592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552</v>
      </c>
      <c r="B14" s="26">
        <v>3</v>
      </c>
      <c r="C14" s="23">
        <v>0</v>
      </c>
      <c r="D14" s="23"/>
      <c r="E14" s="23"/>
      <c r="F14" s="23"/>
      <c r="G14" s="23"/>
      <c r="H14" s="592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267</v>
      </c>
      <c r="B15" s="26">
        <v>3</v>
      </c>
      <c r="C15" s="23">
        <v>0</v>
      </c>
      <c r="D15" s="23"/>
      <c r="E15" s="23"/>
      <c r="F15" s="23"/>
      <c r="G15" s="23"/>
      <c r="H15" s="592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553</v>
      </c>
      <c r="B16" s="26">
        <v>3</v>
      </c>
      <c r="C16" s="23">
        <v>0</v>
      </c>
      <c r="D16" s="23"/>
      <c r="E16" s="23"/>
      <c r="F16" s="23"/>
      <c r="G16" s="23"/>
      <c r="H16" s="592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554</v>
      </c>
      <c r="B17" s="26">
        <v>3</v>
      </c>
      <c r="C17" s="23">
        <v>0</v>
      </c>
      <c r="D17" s="23"/>
      <c r="E17" s="23"/>
      <c r="F17" s="23"/>
      <c r="G17" s="23"/>
      <c r="H17" s="592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555</v>
      </c>
      <c r="B18" s="26">
        <v>3</v>
      </c>
      <c r="C18" s="23">
        <v>0</v>
      </c>
      <c r="D18" s="23"/>
      <c r="E18" s="23"/>
      <c r="F18" s="23"/>
      <c r="G18" s="23"/>
      <c r="H18" s="592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556</v>
      </c>
      <c r="B19" s="26">
        <v>3</v>
      </c>
      <c r="C19" s="23">
        <v>0</v>
      </c>
      <c r="D19" s="23"/>
      <c r="E19" s="23"/>
      <c r="F19" s="23"/>
      <c r="G19" s="23"/>
      <c r="H19" s="592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536</v>
      </c>
      <c r="B20" s="26">
        <v>3</v>
      </c>
      <c r="C20" s="23">
        <v>0</v>
      </c>
      <c r="D20" s="23"/>
      <c r="E20" s="23"/>
      <c r="F20" s="23"/>
      <c r="G20" s="23"/>
      <c r="H20" s="592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73</v>
      </c>
      <c r="B21" s="26">
        <v>3</v>
      </c>
      <c r="C21" s="23">
        <v>0</v>
      </c>
      <c r="D21" s="23"/>
      <c r="E21" s="23"/>
      <c r="F21" s="23"/>
      <c r="G21" s="23">
        <v>0</v>
      </c>
      <c r="H21" s="592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858</v>
      </c>
      <c r="B22" s="26">
        <v>4</v>
      </c>
      <c r="C22" s="23">
        <v>0</v>
      </c>
      <c r="D22" s="23"/>
      <c r="E22" s="23"/>
      <c r="F22" s="23"/>
      <c r="G22" s="23"/>
      <c r="H22" s="592"/>
      <c r="I22" s="43">
        <f>SUM(C22:G22)</f>
        <v>0</v>
      </c>
      <c r="J22" s="49">
        <f>B22*I22</f>
        <v>0</v>
      </c>
    </row>
    <row r="23" spans="1:10" ht="23.25" x14ac:dyDescent="0.35">
      <c r="A23" s="8" t="s">
        <v>238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592"/>
      <c r="I23" s="20" t="s">
        <v>8</v>
      </c>
      <c r="J23" s="19" t="s">
        <v>10</v>
      </c>
    </row>
    <row r="24" spans="1:10" s="58" customFormat="1" ht="23.25" customHeight="1" x14ac:dyDescent="0.35">
      <c r="A24" s="363" t="s">
        <v>763</v>
      </c>
      <c r="B24" s="365"/>
      <c r="C24" s="90">
        <f>SUM(C10:C21)</f>
        <v>0</v>
      </c>
      <c r="D24" s="90">
        <f>SUM(D10:D21)</f>
        <v>0</v>
      </c>
      <c r="E24" s="90">
        <f>SUM(E10:E21)</f>
        <v>0</v>
      </c>
      <c r="F24" s="90">
        <f>SUM(F10:F21)</f>
        <v>0</v>
      </c>
      <c r="G24" s="90">
        <f>SUM(G10:G21)</f>
        <v>0</v>
      </c>
      <c r="H24" s="593"/>
      <c r="I24" s="90">
        <f>SUM(I10:I22)</f>
        <v>0</v>
      </c>
      <c r="J24" s="91">
        <f>SUM(J10:J22)</f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H8:H24"/>
    <mergeCell ref="A5:J5"/>
    <mergeCell ref="A6:J6"/>
    <mergeCell ref="A7:I7"/>
    <mergeCell ref="A24:B24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F00-000000000000}"/>
    <hyperlink ref="A6:J6" location="Table_of_Contents" display="Table of Contents" xr:uid="{00000000-0004-0000-5F00-000001000000}"/>
    <hyperlink ref="A9" r:id="rId1" xr:uid="{00000000-0004-0000-5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45.7109375" customWidth="1"/>
    <col min="2" max="2" width="23" customWidth="1"/>
    <col min="9" max="9" width="17.140625" customWidth="1"/>
    <col min="10" max="10" width="28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872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ht="23.25" x14ac:dyDescent="0.35">
      <c r="A8" s="8" t="s">
        <v>873</v>
      </c>
      <c r="B8" s="467" t="s">
        <v>715</v>
      </c>
      <c r="C8" s="469">
        <v>6</v>
      </c>
      <c r="D8" s="469">
        <v>8</v>
      </c>
      <c r="E8" s="469">
        <v>10</v>
      </c>
      <c r="F8" s="469">
        <v>12</v>
      </c>
      <c r="G8" s="469">
        <v>14</v>
      </c>
      <c r="H8" s="494">
        <v>0</v>
      </c>
      <c r="I8" s="467" t="s">
        <v>8</v>
      </c>
      <c r="J8" s="467" t="s">
        <v>10</v>
      </c>
    </row>
    <row r="9" spans="1:10" s="154" customFormat="1" ht="18" x14ac:dyDescent="0.25">
      <c r="A9" s="155" t="s">
        <v>734</v>
      </c>
      <c r="B9" s="468"/>
      <c r="C9" s="470"/>
      <c r="D9" s="470"/>
      <c r="E9" s="470"/>
      <c r="F9" s="470"/>
      <c r="G9" s="470"/>
      <c r="H9" s="495"/>
      <c r="I9" s="468"/>
      <c r="J9" s="468"/>
    </row>
    <row r="10" spans="1:10" s="68" customFormat="1" ht="20.25" x14ac:dyDescent="0.3">
      <c r="A10" s="142" t="s">
        <v>874</v>
      </c>
      <c r="B10" s="143">
        <v>1.5</v>
      </c>
      <c r="C10" s="144">
        <v>0</v>
      </c>
      <c r="D10" s="145"/>
      <c r="E10" s="145">
        <v>0</v>
      </c>
      <c r="F10" s="145">
        <v>0</v>
      </c>
      <c r="G10" s="145">
        <v>0</v>
      </c>
      <c r="H10" s="495"/>
      <c r="I10" s="146">
        <f>SUM(C10:H10)</f>
        <v>0</v>
      </c>
      <c r="J10" s="147">
        <f>I10*B10</f>
        <v>0</v>
      </c>
    </row>
    <row r="11" spans="1:10" s="68" customFormat="1" ht="20.25" x14ac:dyDescent="0.3">
      <c r="A11" s="142" t="s">
        <v>875</v>
      </c>
      <c r="B11" s="143">
        <v>1.5</v>
      </c>
      <c r="C11" s="144">
        <v>0</v>
      </c>
      <c r="D11" s="145"/>
      <c r="E11" s="145"/>
      <c r="F11" s="145"/>
      <c r="G11" s="145">
        <v>0</v>
      </c>
      <c r="H11" s="495"/>
      <c r="I11" s="146">
        <f>SUM(C11:H11)</f>
        <v>0</v>
      </c>
      <c r="J11" s="147">
        <f>I11*B11</f>
        <v>0</v>
      </c>
    </row>
    <row r="12" spans="1:10" s="153" customFormat="1" ht="20.25" x14ac:dyDescent="0.2">
      <c r="A12" s="69" t="s">
        <v>876</v>
      </c>
      <c r="B12" s="148">
        <v>1.5</v>
      </c>
      <c r="C12" s="149">
        <v>0</v>
      </c>
      <c r="D12" s="150"/>
      <c r="E12" s="150"/>
      <c r="F12" s="150"/>
      <c r="G12" s="150">
        <v>0</v>
      </c>
      <c r="H12" s="495"/>
      <c r="I12" s="151">
        <f>SUM(C12:H12)</f>
        <v>0</v>
      </c>
      <c r="J12" s="152">
        <f>I12*B12</f>
        <v>0</v>
      </c>
    </row>
    <row r="13" spans="1:10" s="153" customFormat="1" ht="20.25" x14ac:dyDescent="0.2">
      <c r="A13" s="69" t="s">
        <v>877</v>
      </c>
      <c r="B13" s="148">
        <v>1.5</v>
      </c>
      <c r="C13" s="149">
        <v>0</v>
      </c>
      <c r="D13" s="150"/>
      <c r="E13" s="150"/>
      <c r="F13" s="150"/>
      <c r="G13" s="150"/>
      <c r="H13" s="495"/>
      <c r="I13" s="151">
        <f>SUM(C13:H13)</f>
        <v>0</v>
      </c>
      <c r="J13" s="152">
        <f>I13*B13</f>
        <v>0</v>
      </c>
    </row>
    <row r="14" spans="1:10" ht="23.25" x14ac:dyDescent="0.35">
      <c r="A14" s="8" t="s">
        <v>873</v>
      </c>
      <c r="B14" s="53" t="s">
        <v>808</v>
      </c>
      <c r="C14" s="81">
        <v>2</v>
      </c>
      <c r="D14" s="57">
        <v>4</v>
      </c>
      <c r="E14" s="57">
        <v>6</v>
      </c>
      <c r="F14" s="57">
        <v>8</v>
      </c>
      <c r="G14" s="57">
        <v>10</v>
      </c>
      <c r="H14" s="495"/>
      <c r="I14" s="20" t="s">
        <v>8</v>
      </c>
      <c r="J14" s="19" t="s">
        <v>10</v>
      </c>
    </row>
    <row r="15" spans="1:10" ht="23.25" x14ac:dyDescent="0.35">
      <c r="A15" s="446" t="s">
        <v>763</v>
      </c>
      <c r="B15" s="446"/>
      <c r="C15" s="92">
        <f>SUM(C10:C12)</f>
        <v>0</v>
      </c>
      <c r="D15" s="92">
        <f>SUM(D10:D12)</f>
        <v>0</v>
      </c>
      <c r="E15" s="92">
        <f>SUM(E10:E12)</f>
        <v>0</v>
      </c>
      <c r="F15" s="92">
        <f>SUM(F10:F12)</f>
        <v>0</v>
      </c>
      <c r="G15" s="92">
        <f>SUM(G10:G12)</f>
        <v>0</v>
      </c>
      <c r="H15" s="496"/>
      <c r="I15" s="32">
        <f>SUM(I10:I13)</f>
        <v>0</v>
      </c>
      <c r="J15" s="91">
        <f>SUM(J10:J13)</f>
        <v>0</v>
      </c>
    </row>
    <row r="16" spans="1:10" ht="23.25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5:J5"/>
    <mergeCell ref="A6:J6"/>
    <mergeCell ref="J8:J9"/>
    <mergeCell ref="A15:B15"/>
    <mergeCell ref="A1:J1"/>
    <mergeCell ref="A2:J2"/>
    <mergeCell ref="A3:J3"/>
    <mergeCell ref="A4:J4"/>
    <mergeCell ref="A16:J16"/>
    <mergeCell ref="A7:I7"/>
    <mergeCell ref="B8:B9"/>
    <mergeCell ref="C8:C9"/>
    <mergeCell ref="D8:D9"/>
    <mergeCell ref="E8:E9"/>
    <mergeCell ref="F8:F9"/>
    <mergeCell ref="G8:G9"/>
    <mergeCell ref="H8:H15"/>
    <mergeCell ref="I8:I9"/>
  </mergeCells>
  <phoneticPr fontId="31" type="noConversion"/>
  <hyperlinks>
    <hyperlink ref="A5:J5" location="Account_Summary" display="Account Summary" xr:uid="{00000000-0004-0000-0A00-000000000000}"/>
    <hyperlink ref="A6:J6" location="Table_of_Contents" display="Table of Contents" xr:uid="{00000000-0004-0000-0A00-000001000000}"/>
    <hyperlink ref="A10" r:id="rId1" xr:uid="{00000000-0004-0000-0A00-000002000000}"/>
    <hyperlink ref="A11" r:id="rId2" xr:uid="{00000000-0004-0000-0A00-000003000000}"/>
    <hyperlink ref="A12" r:id="rId3" xr:uid="{00000000-0004-0000-0A00-000004000000}"/>
    <hyperlink ref="A9" r:id="rId4" xr:uid="{00000000-0004-0000-0A00-000005000000}"/>
    <hyperlink ref="A13" r:id="rId5" xr:uid="{00000000-0004-0000-0A00-000006000000}"/>
  </hyperlinks>
  <pageMargins left="0.75" right="0.75" top="1" bottom="1" header="0.5" footer="0.5"/>
  <pageSetup orientation="portrait" horizontalDpi="4294967293" verticalDpi="0" r:id="rId6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J39"/>
  <sheetViews>
    <sheetView showZeros="0" topLeftCell="A8" workbookViewId="0">
      <selection activeCell="D12" sqref="D12"/>
    </sheetView>
  </sheetViews>
  <sheetFormatPr defaultRowHeight="12.75" x14ac:dyDescent="0.2"/>
  <cols>
    <col min="1" max="1" width="48.28515625" customWidth="1"/>
    <col min="2" max="2" width="22.140625" customWidth="1"/>
    <col min="9" max="9" width="19.85546875" customWidth="1"/>
    <col min="10" max="10" width="19.71093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I38</f>
        <v>0</v>
      </c>
    </row>
    <row r="8" spans="1:10" ht="23.25" x14ac:dyDescent="0.35">
      <c r="A8" s="8" t="s">
        <v>18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94">
        <v>0</v>
      </c>
      <c r="I8" s="467" t="s">
        <v>8</v>
      </c>
      <c r="J8" s="467" t="s">
        <v>10</v>
      </c>
    </row>
    <row r="9" spans="1:10" ht="23.25" x14ac:dyDescent="0.35">
      <c r="A9" s="33" t="s">
        <v>734</v>
      </c>
      <c r="B9" s="468"/>
      <c r="C9" s="470"/>
      <c r="D9" s="470"/>
      <c r="E9" s="470"/>
      <c r="F9" s="470"/>
      <c r="G9" s="470"/>
      <c r="H9" s="495"/>
      <c r="I9" s="468"/>
      <c r="J9" s="468"/>
    </row>
    <row r="10" spans="1:10" ht="23.25" x14ac:dyDescent="0.35">
      <c r="A10" s="18" t="s">
        <v>74</v>
      </c>
      <c r="B10" s="26">
        <v>3</v>
      </c>
      <c r="C10" s="27"/>
      <c r="D10" s="23"/>
      <c r="E10" s="23">
        <v>0</v>
      </c>
      <c r="F10" s="23">
        <v>0</v>
      </c>
      <c r="G10" s="23">
        <v>0</v>
      </c>
      <c r="H10" s="495"/>
      <c r="I10" s="32">
        <f t="shared" ref="I10:I36" si="0">SUM(C10:H10)</f>
        <v>0</v>
      </c>
      <c r="J10" s="25">
        <f t="shared" ref="J10:J36" si="1">I10*B10</f>
        <v>0</v>
      </c>
    </row>
    <row r="11" spans="1:10" s="64" customFormat="1" ht="23.25" x14ac:dyDescent="0.35">
      <c r="A11" s="128" t="s">
        <v>75</v>
      </c>
      <c r="B11" s="26">
        <v>3</v>
      </c>
      <c r="C11" s="107">
        <v>0</v>
      </c>
      <c r="D11" s="133"/>
      <c r="E11" s="133"/>
      <c r="F11" s="133"/>
      <c r="G11" s="133">
        <v>0</v>
      </c>
      <c r="H11" s="495"/>
      <c r="I11" s="138">
        <f t="shared" si="0"/>
        <v>0</v>
      </c>
      <c r="J11" s="139">
        <f t="shared" si="1"/>
        <v>0</v>
      </c>
    </row>
    <row r="12" spans="1:10" ht="23.25" x14ac:dyDescent="0.35">
      <c r="A12" s="18" t="s">
        <v>76</v>
      </c>
      <c r="B12" s="26">
        <v>3</v>
      </c>
      <c r="C12" s="27">
        <v>0</v>
      </c>
      <c r="D12" s="23"/>
      <c r="E12" s="23"/>
      <c r="F12" s="23"/>
      <c r="G12" s="23">
        <v>0</v>
      </c>
      <c r="H12" s="495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77</v>
      </c>
      <c r="B13" s="26">
        <v>3</v>
      </c>
      <c r="C13" s="27">
        <v>0</v>
      </c>
      <c r="D13" s="23"/>
      <c r="E13" s="23"/>
      <c r="F13" s="23"/>
      <c r="G13" s="23">
        <v>0</v>
      </c>
      <c r="H13" s="495"/>
      <c r="I13" s="32">
        <f t="shared" si="0"/>
        <v>0</v>
      </c>
      <c r="J13" s="25">
        <f t="shared" si="1"/>
        <v>0</v>
      </c>
    </row>
    <row r="14" spans="1:10" s="64" customFormat="1" ht="23.25" x14ac:dyDescent="0.35">
      <c r="A14" s="128" t="s">
        <v>78</v>
      </c>
      <c r="B14" s="26">
        <v>3</v>
      </c>
      <c r="C14" s="107">
        <v>0</v>
      </c>
      <c r="D14" s="133"/>
      <c r="E14" s="133"/>
      <c r="F14" s="133"/>
      <c r="G14" s="133">
        <v>0</v>
      </c>
      <c r="H14" s="495"/>
      <c r="I14" s="138">
        <f t="shared" si="0"/>
        <v>0</v>
      </c>
      <c r="J14" s="139">
        <f t="shared" si="1"/>
        <v>0</v>
      </c>
    </row>
    <row r="15" spans="1:10" ht="23.25" x14ac:dyDescent="0.35">
      <c r="A15" s="18" t="s">
        <v>79</v>
      </c>
      <c r="B15" s="26">
        <v>3</v>
      </c>
      <c r="C15" s="27">
        <v>0</v>
      </c>
      <c r="D15" s="23"/>
      <c r="E15" s="23"/>
      <c r="F15" s="23"/>
      <c r="G15" s="23">
        <v>0</v>
      </c>
      <c r="H15" s="495"/>
      <c r="I15" s="32">
        <f t="shared" si="0"/>
        <v>0</v>
      </c>
      <c r="J15" s="25">
        <f t="shared" si="1"/>
        <v>0</v>
      </c>
    </row>
    <row r="16" spans="1:10" s="64" customFormat="1" ht="23.25" x14ac:dyDescent="0.35">
      <c r="A16" s="183" t="s">
        <v>80</v>
      </c>
      <c r="B16" s="26">
        <v>3</v>
      </c>
      <c r="C16" s="107">
        <v>0</v>
      </c>
      <c r="D16" s="133"/>
      <c r="E16" s="133"/>
      <c r="F16" s="133"/>
      <c r="G16" s="133">
        <v>0</v>
      </c>
      <c r="H16" s="495"/>
      <c r="I16" s="138">
        <f t="shared" si="0"/>
        <v>0</v>
      </c>
      <c r="J16" s="139">
        <f t="shared" si="1"/>
        <v>0</v>
      </c>
    </row>
    <row r="17" spans="1:10" ht="23.25" x14ac:dyDescent="0.35">
      <c r="A17" s="18" t="s">
        <v>81</v>
      </c>
      <c r="B17" s="26">
        <v>3</v>
      </c>
      <c r="C17" s="27">
        <v>0</v>
      </c>
      <c r="D17" s="23"/>
      <c r="E17" s="23"/>
      <c r="F17" s="23"/>
      <c r="G17" s="23">
        <v>0</v>
      </c>
      <c r="H17" s="495"/>
      <c r="I17" s="32">
        <f t="shared" si="0"/>
        <v>0</v>
      </c>
      <c r="J17" s="25">
        <f t="shared" si="1"/>
        <v>0</v>
      </c>
    </row>
    <row r="18" spans="1:10" s="64" customFormat="1" ht="23.25" x14ac:dyDescent="0.35">
      <c r="A18" s="183" t="s">
        <v>82</v>
      </c>
      <c r="B18" s="26">
        <v>3</v>
      </c>
      <c r="C18" s="107">
        <v>0</v>
      </c>
      <c r="D18" s="133"/>
      <c r="E18" s="133"/>
      <c r="F18" s="133"/>
      <c r="G18" s="133">
        <v>0</v>
      </c>
      <c r="H18" s="495"/>
      <c r="I18" s="138">
        <f t="shared" si="0"/>
        <v>0</v>
      </c>
      <c r="J18" s="139">
        <f t="shared" si="1"/>
        <v>0</v>
      </c>
    </row>
    <row r="19" spans="1:10" ht="23.25" x14ac:dyDescent="0.35">
      <c r="A19" s="18" t="s">
        <v>83</v>
      </c>
      <c r="B19" s="26">
        <v>3</v>
      </c>
      <c r="C19" s="27">
        <v>0</v>
      </c>
      <c r="D19" s="23">
        <v>0</v>
      </c>
      <c r="E19" s="23"/>
      <c r="F19" s="23"/>
      <c r="G19" s="23">
        <v>0</v>
      </c>
      <c r="H19" s="495"/>
      <c r="I19" s="32">
        <f t="shared" si="0"/>
        <v>0</v>
      </c>
      <c r="J19" s="25">
        <f t="shared" si="1"/>
        <v>0</v>
      </c>
    </row>
    <row r="20" spans="1:10" ht="23.25" x14ac:dyDescent="0.35">
      <c r="A20" s="128" t="s">
        <v>84</v>
      </c>
      <c r="B20" s="26">
        <v>3</v>
      </c>
      <c r="C20" s="27">
        <v>0</v>
      </c>
      <c r="D20" s="23"/>
      <c r="E20" s="23"/>
      <c r="F20" s="23"/>
      <c r="G20" s="23">
        <v>0</v>
      </c>
      <c r="H20" s="495"/>
      <c r="I20" s="32">
        <f t="shared" si="0"/>
        <v>0</v>
      </c>
      <c r="J20" s="25">
        <f t="shared" si="1"/>
        <v>0</v>
      </c>
    </row>
    <row r="21" spans="1:10" ht="23.25" x14ac:dyDescent="0.35">
      <c r="A21" s="128" t="s">
        <v>85</v>
      </c>
      <c r="B21" s="26">
        <v>3</v>
      </c>
      <c r="C21" s="27">
        <v>0</v>
      </c>
      <c r="D21" s="23"/>
      <c r="E21" s="23"/>
      <c r="F21" s="23">
        <v>0</v>
      </c>
      <c r="G21" s="23">
        <v>0</v>
      </c>
      <c r="H21" s="495"/>
      <c r="I21" s="32">
        <f t="shared" si="0"/>
        <v>0</v>
      </c>
      <c r="J21" s="25">
        <f t="shared" si="1"/>
        <v>0</v>
      </c>
    </row>
    <row r="22" spans="1:10" ht="23.25" x14ac:dyDescent="0.35">
      <c r="A22" s="34" t="s">
        <v>716</v>
      </c>
      <c r="B22" s="35">
        <v>3.5</v>
      </c>
      <c r="C22" s="27">
        <v>0</v>
      </c>
      <c r="D22" s="23">
        <v>0</v>
      </c>
      <c r="E22" s="23"/>
      <c r="F22" s="23"/>
      <c r="G22" s="23">
        <v>0</v>
      </c>
      <c r="H22" s="495"/>
      <c r="I22" s="32">
        <f t="shared" si="0"/>
        <v>0</v>
      </c>
      <c r="J22" s="25">
        <f t="shared" si="1"/>
        <v>0</v>
      </c>
    </row>
    <row r="23" spans="1:10" ht="23.25" x14ac:dyDescent="0.35">
      <c r="A23" s="36" t="s">
        <v>690</v>
      </c>
      <c r="B23" s="26">
        <v>3</v>
      </c>
      <c r="C23" s="27">
        <v>0</v>
      </c>
      <c r="D23" s="23"/>
      <c r="E23" s="23">
        <v>0</v>
      </c>
      <c r="F23" s="23"/>
      <c r="G23" s="23">
        <v>0</v>
      </c>
      <c r="H23" s="495"/>
      <c r="I23" s="32">
        <f t="shared" si="0"/>
        <v>0</v>
      </c>
      <c r="J23" s="25">
        <f t="shared" si="1"/>
        <v>0</v>
      </c>
    </row>
    <row r="24" spans="1:10" ht="23.25" x14ac:dyDescent="0.35">
      <c r="A24" s="29" t="s">
        <v>614</v>
      </c>
      <c r="B24" s="26">
        <v>3</v>
      </c>
      <c r="C24" s="27"/>
      <c r="D24" s="23">
        <v>0</v>
      </c>
      <c r="E24" s="23"/>
      <c r="F24" s="23"/>
      <c r="G24" s="23">
        <v>0</v>
      </c>
      <c r="H24" s="495"/>
      <c r="I24" s="32">
        <f t="shared" si="0"/>
        <v>0</v>
      </c>
      <c r="J24" s="25">
        <f t="shared" si="1"/>
        <v>0</v>
      </c>
    </row>
    <row r="25" spans="1:10" ht="23.25" x14ac:dyDescent="0.35">
      <c r="A25" s="128" t="s">
        <v>86</v>
      </c>
      <c r="B25" s="26">
        <v>3</v>
      </c>
      <c r="C25" s="27">
        <v>0</v>
      </c>
      <c r="D25" s="23"/>
      <c r="E25" s="23"/>
      <c r="F25" s="23"/>
      <c r="G25" s="23">
        <v>0</v>
      </c>
      <c r="H25" s="495"/>
      <c r="I25" s="32">
        <f t="shared" si="0"/>
        <v>0</v>
      </c>
      <c r="J25" s="25">
        <f t="shared" si="1"/>
        <v>0</v>
      </c>
    </row>
    <row r="26" spans="1:10" ht="23.25" x14ac:dyDescent="0.35">
      <c r="A26" s="29" t="s">
        <v>87</v>
      </c>
      <c r="B26" s="26">
        <v>3</v>
      </c>
      <c r="C26" s="27">
        <v>0</v>
      </c>
      <c r="D26" s="23"/>
      <c r="E26" s="23"/>
      <c r="F26" s="23"/>
      <c r="G26" s="23">
        <v>0</v>
      </c>
      <c r="H26" s="495"/>
      <c r="I26" s="32">
        <f t="shared" si="0"/>
        <v>0</v>
      </c>
      <c r="J26" s="25">
        <f t="shared" si="1"/>
        <v>0</v>
      </c>
    </row>
    <row r="27" spans="1:10" ht="23.25" x14ac:dyDescent="0.35">
      <c r="A27" s="29" t="s">
        <v>88</v>
      </c>
      <c r="B27" s="26">
        <v>3</v>
      </c>
      <c r="C27" s="27">
        <v>0</v>
      </c>
      <c r="D27" s="23"/>
      <c r="E27" s="23"/>
      <c r="F27" s="23"/>
      <c r="G27" s="23">
        <v>0</v>
      </c>
      <c r="H27" s="495"/>
      <c r="I27" s="32">
        <f t="shared" si="0"/>
        <v>0</v>
      </c>
      <c r="J27" s="25">
        <f t="shared" si="1"/>
        <v>0</v>
      </c>
    </row>
    <row r="28" spans="1:10" ht="23.25" x14ac:dyDescent="0.35">
      <c r="A28" s="29" t="s">
        <v>89</v>
      </c>
      <c r="B28" s="26">
        <v>3</v>
      </c>
      <c r="C28" s="27">
        <v>0</v>
      </c>
      <c r="D28" s="23"/>
      <c r="E28" s="23"/>
      <c r="F28" s="23"/>
      <c r="G28" s="23">
        <v>0</v>
      </c>
      <c r="H28" s="495"/>
      <c r="I28" s="32">
        <f t="shared" si="0"/>
        <v>0</v>
      </c>
      <c r="J28" s="25">
        <f t="shared" si="1"/>
        <v>0</v>
      </c>
    </row>
    <row r="29" spans="1:10" ht="23.25" x14ac:dyDescent="0.35">
      <c r="A29" s="29" t="s">
        <v>90</v>
      </c>
      <c r="B29" s="26">
        <v>3</v>
      </c>
      <c r="C29" s="27">
        <v>0</v>
      </c>
      <c r="D29" s="23"/>
      <c r="E29" s="23"/>
      <c r="F29" s="23"/>
      <c r="G29" s="23">
        <v>0</v>
      </c>
      <c r="H29" s="495"/>
      <c r="I29" s="32">
        <f t="shared" si="0"/>
        <v>0</v>
      </c>
      <c r="J29" s="25">
        <f t="shared" si="1"/>
        <v>0</v>
      </c>
    </row>
    <row r="30" spans="1:10" s="64" customFormat="1" ht="23.25" x14ac:dyDescent="0.35">
      <c r="A30" s="128" t="s">
        <v>91</v>
      </c>
      <c r="B30" s="132">
        <v>3</v>
      </c>
      <c r="C30" s="107">
        <v>0</v>
      </c>
      <c r="D30" s="133"/>
      <c r="E30" s="133"/>
      <c r="F30" s="133">
        <v>0</v>
      </c>
      <c r="G30" s="133">
        <v>0</v>
      </c>
      <c r="H30" s="495"/>
      <c r="I30" s="138">
        <f t="shared" si="0"/>
        <v>0</v>
      </c>
      <c r="J30" s="139">
        <f t="shared" si="1"/>
        <v>0</v>
      </c>
    </row>
    <row r="31" spans="1:10" ht="23.25" x14ac:dyDescent="0.35">
      <c r="A31" s="31" t="s">
        <v>92</v>
      </c>
      <c r="B31" s="26">
        <v>3</v>
      </c>
      <c r="C31" s="27">
        <v>0</v>
      </c>
      <c r="D31" s="23"/>
      <c r="E31" s="23"/>
      <c r="F31" s="23">
        <v>0</v>
      </c>
      <c r="G31" s="23">
        <v>0</v>
      </c>
      <c r="H31" s="495"/>
      <c r="I31" s="32">
        <f t="shared" si="0"/>
        <v>0</v>
      </c>
      <c r="J31" s="25">
        <f t="shared" si="1"/>
        <v>0</v>
      </c>
    </row>
    <row r="32" spans="1:10" ht="23.25" x14ac:dyDescent="0.35">
      <c r="A32" s="31" t="s">
        <v>609</v>
      </c>
      <c r="B32" s="26">
        <v>3</v>
      </c>
      <c r="C32" s="27"/>
      <c r="D32" s="23">
        <v>0</v>
      </c>
      <c r="E32" s="23"/>
      <c r="F32" s="23"/>
      <c r="G32" s="23">
        <v>0</v>
      </c>
      <c r="H32" s="495"/>
      <c r="I32" s="32">
        <f t="shared" si="0"/>
        <v>0</v>
      </c>
      <c r="J32" s="25">
        <f t="shared" si="1"/>
        <v>0</v>
      </c>
    </row>
    <row r="33" spans="1:10" ht="23.25" x14ac:dyDescent="0.35">
      <c r="A33" s="31" t="s">
        <v>690</v>
      </c>
      <c r="B33" s="26">
        <v>3</v>
      </c>
      <c r="C33" s="27"/>
      <c r="D33" s="23"/>
      <c r="E33" s="23"/>
      <c r="F33" s="23"/>
      <c r="G33" s="23"/>
      <c r="H33" s="495"/>
      <c r="I33" s="32">
        <f t="shared" si="0"/>
        <v>0</v>
      </c>
      <c r="J33" s="25">
        <f t="shared" si="1"/>
        <v>0</v>
      </c>
    </row>
    <row r="34" spans="1:10" ht="23.25" x14ac:dyDescent="0.35">
      <c r="A34" s="128" t="s">
        <v>93</v>
      </c>
      <c r="B34" s="26">
        <v>3</v>
      </c>
      <c r="C34" s="27">
        <v>0</v>
      </c>
      <c r="D34" s="23"/>
      <c r="E34" s="23"/>
      <c r="F34" s="23">
        <v>0</v>
      </c>
      <c r="G34" s="23">
        <v>0</v>
      </c>
      <c r="H34" s="495"/>
      <c r="I34" s="32">
        <f t="shared" si="0"/>
        <v>0</v>
      </c>
      <c r="J34" s="25">
        <f t="shared" si="1"/>
        <v>0</v>
      </c>
    </row>
    <row r="35" spans="1:10" ht="23.25" x14ac:dyDescent="0.35">
      <c r="A35" s="29" t="s">
        <v>94</v>
      </c>
      <c r="B35" s="26">
        <v>3</v>
      </c>
      <c r="C35" s="27">
        <v>0</v>
      </c>
      <c r="D35" s="23">
        <v>0</v>
      </c>
      <c r="E35" s="23">
        <v>0</v>
      </c>
      <c r="F35" s="23">
        <v>0</v>
      </c>
      <c r="G35" s="23">
        <v>0</v>
      </c>
      <c r="H35" s="495"/>
      <c r="I35" s="32">
        <f t="shared" si="0"/>
        <v>0</v>
      </c>
      <c r="J35" s="25">
        <f t="shared" si="1"/>
        <v>0</v>
      </c>
    </row>
    <row r="36" spans="1:10" ht="23.25" x14ac:dyDescent="0.35">
      <c r="A36" s="29" t="s">
        <v>95</v>
      </c>
      <c r="B36" s="26">
        <v>3</v>
      </c>
      <c r="C36" s="27">
        <v>0</v>
      </c>
      <c r="D36" s="23"/>
      <c r="E36" s="23"/>
      <c r="F36" s="23"/>
      <c r="G36" s="23">
        <v>0</v>
      </c>
      <c r="H36" s="495"/>
      <c r="I36" s="32">
        <f t="shared" si="0"/>
        <v>0</v>
      </c>
      <c r="J36" s="25">
        <f t="shared" si="1"/>
        <v>0</v>
      </c>
    </row>
    <row r="37" spans="1:10" ht="23.25" x14ac:dyDescent="0.35">
      <c r="A37" s="8" t="s">
        <v>18</v>
      </c>
      <c r="B37" s="53" t="s">
        <v>808</v>
      </c>
      <c r="C37" s="81">
        <v>2</v>
      </c>
      <c r="D37" s="57">
        <v>4</v>
      </c>
      <c r="E37" s="57">
        <v>6</v>
      </c>
      <c r="F37" s="57">
        <v>8</v>
      </c>
      <c r="G37" s="57">
        <v>10</v>
      </c>
      <c r="H37" s="495"/>
      <c r="I37" s="20" t="s">
        <v>8</v>
      </c>
      <c r="J37" s="19" t="s">
        <v>10</v>
      </c>
    </row>
    <row r="38" spans="1:10" s="58" customFormat="1" ht="23.25" customHeight="1" x14ac:dyDescent="0.35">
      <c r="A38" s="446" t="s">
        <v>763</v>
      </c>
      <c r="B38" s="446"/>
      <c r="C38" s="92">
        <f>SUM(C10:C36)</f>
        <v>0</v>
      </c>
      <c r="D38" s="92">
        <f>SUM(D10:D36)</f>
        <v>0</v>
      </c>
      <c r="E38" s="92">
        <f>SUM(E10:E36)</f>
        <v>0</v>
      </c>
      <c r="F38" s="92">
        <f>SUM(F10:F36)</f>
        <v>0</v>
      </c>
      <c r="G38" s="92">
        <f>SUM(G10:G36)</f>
        <v>0</v>
      </c>
      <c r="H38" s="496"/>
      <c r="I38" s="32">
        <f>SUM(I10:I36)</f>
        <v>0</v>
      </c>
      <c r="J38" s="91">
        <f>SUM(J10:J36)</f>
        <v>0</v>
      </c>
    </row>
    <row r="39" spans="1:10" ht="24.95" customHeight="1" x14ac:dyDescent="0.2">
      <c r="A39" s="458" t="s">
        <v>756</v>
      </c>
      <c r="B39" s="459"/>
      <c r="C39" s="459"/>
      <c r="D39" s="459"/>
      <c r="E39" s="459"/>
      <c r="F39" s="459"/>
      <c r="G39" s="459"/>
      <c r="H39" s="459"/>
      <c r="I39" s="459"/>
      <c r="J39" s="460"/>
    </row>
  </sheetData>
  <sheetProtection selectLockedCells="1"/>
  <mergeCells count="18">
    <mergeCell ref="A1:J1"/>
    <mergeCell ref="A2:J2"/>
    <mergeCell ref="A3:J3"/>
    <mergeCell ref="A4:J4"/>
    <mergeCell ref="A7:I7"/>
    <mergeCell ref="A38:B38"/>
    <mergeCell ref="A39:J39"/>
    <mergeCell ref="H8:H38"/>
    <mergeCell ref="A5:J5"/>
    <mergeCell ref="A6:J6"/>
    <mergeCell ref="G8:G9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0B00-000000000000}"/>
    <hyperlink ref="A6:J6" location="Table_of_Contents" display="Table of Contents" xr:uid="{00000000-0004-0000-0B00-000001000000}"/>
    <hyperlink ref="A31" r:id="rId1" xr:uid="{00000000-0004-0000-0B00-000002000000}"/>
    <hyperlink ref="A32" r:id="rId2" xr:uid="{00000000-0004-0000-0B00-000003000000}"/>
    <hyperlink ref="A23" r:id="rId3" xr:uid="{00000000-0004-0000-0B00-000004000000}"/>
    <hyperlink ref="A9" r:id="rId4" xr:uid="{00000000-0004-0000-0B00-000005000000}"/>
    <hyperlink ref="A30" r:id="rId5" xr:uid="{00000000-0004-0000-0B00-000006000000}"/>
    <hyperlink ref="A21" r:id="rId6" xr:uid="{00000000-0004-0000-0B00-000007000000}"/>
    <hyperlink ref="A20" r:id="rId7" xr:uid="{00000000-0004-0000-0B00-000008000000}"/>
    <hyperlink ref="A11" r:id="rId8" xr:uid="{00000000-0004-0000-0B00-000009000000}"/>
    <hyperlink ref="A16" r:id="rId9" xr:uid="{00000000-0004-0000-0B00-00000A000000}"/>
    <hyperlink ref="A18" r:id="rId10" xr:uid="{00000000-0004-0000-0B00-00000B000000}"/>
    <hyperlink ref="A25" r:id="rId11" xr:uid="{00000000-0004-0000-0B00-00000C000000}"/>
    <hyperlink ref="A34" r:id="rId12" xr:uid="{00000000-0004-0000-0B00-00000D000000}"/>
    <hyperlink ref="A14" r:id="rId13" xr:uid="{00000000-0004-0000-0B00-00000E000000}"/>
  </hyperlinks>
  <pageMargins left="0.75" right="0.75" top="1" bottom="1" header="0.5" footer="0.5"/>
  <pageSetup scale="74" fitToHeight="2" orientation="landscape" horizontalDpi="4294967294" r:id="rId14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J25"/>
  <sheetViews>
    <sheetView showZeros="0" workbookViewId="0">
      <selection activeCell="A6" sqref="A6:J6"/>
    </sheetView>
  </sheetViews>
  <sheetFormatPr defaultRowHeight="12.75" x14ac:dyDescent="0.2"/>
  <cols>
    <col min="1" max="1" width="43.28515625" customWidth="1"/>
    <col min="2" max="2" width="18.42578125" customWidth="1"/>
    <col min="3" max="3" width="15.42578125" customWidth="1"/>
    <col min="9" max="9" width="19.28515625" customWidth="1"/>
    <col min="10" max="10" width="21.71093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2">
      <c r="A8" s="6" t="s">
        <v>19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45" customHeight="1" x14ac:dyDescent="0.2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3" t="s">
        <v>96</v>
      </c>
      <c r="B10" s="22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7">
        <v>0</v>
      </c>
      <c r="I10" s="32">
        <f t="shared" ref="I10:I20" si="0">SUM(C10:H10)</f>
        <v>0</v>
      </c>
      <c r="J10" s="49">
        <f t="shared" ref="J10:J20" si="1">B10*I10</f>
        <v>0</v>
      </c>
    </row>
    <row r="11" spans="1:10" s="64" customFormat="1" ht="23.25" customHeight="1" x14ac:dyDescent="0.35">
      <c r="A11" s="13" t="s">
        <v>97</v>
      </c>
      <c r="B11" s="22">
        <v>3.5</v>
      </c>
      <c r="C11" s="107">
        <v>0</v>
      </c>
      <c r="D11" s="133">
        <v>0</v>
      </c>
      <c r="E11" s="133"/>
      <c r="F11" s="133"/>
      <c r="G11" s="133"/>
      <c r="H11" s="107">
        <v>0</v>
      </c>
      <c r="I11" s="138">
        <f t="shared" si="0"/>
        <v>0</v>
      </c>
      <c r="J11" s="91">
        <f t="shared" si="1"/>
        <v>0</v>
      </c>
    </row>
    <row r="12" spans="1:10" ht="23.25" x14ac:dyDescent="0.35">
      <c r="A12" s="59" t="s">
        <v>82</v>
      </c>
      <c r="B12" s="22">
        <v>3.5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49">
        <f t="shared" si="1"/>
        <v>0</v>
      </c>
    </row>
    <row r="13" spans="1:10" ht="23.25" x14ac:dyDescent="0.35">
      <c r="A13" s="59" t="s">
        <v>98</v>
      </c>
      <c r="B13" s="22">
        <v>3.5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49">
        <f t="shared" si="1"/>
        <v>0</v>
      </c>
    </row>
    <row r="14" spans="1:10" ht="23.25" x14ac:dyDescent="0.35">
      <c r="A14" s="13" t="s">
        <v>99</v>
      </c>
      <c r="B14" s="22">
        <v>3.5</v>
      </c>
      <c r="C14" s="27"/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49">
        <f t="shared" si="1"/>
        <v>0</v>
      </c>
    </row>
    <row r="15" spans="1:10" ht="23.25" x14ac:dyDescent="0.35">
      <c r="A15" s="59" t="s">
        <v>100</v>
      </c>
      <c r="B15" s="22">
        <v>3.5</v>
      </c>
      <c r="C15" s="27"/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49">
        <f t="shared" si="1"/>
        <v>0</v>
      </c>
    </row>
    <row r="16" spans="1:10" ht="23.25" x14ac:dyDescent="0.35">
      <c r="A16" s="18" t="s">
        <v>101</v>
      </c>
      <c r="B16" s="22">
        <v>3.5</v>
      </c>
      <c r="C16" s="27"/>
      <c r="D16" s="23">
        <v>0</v>
      </c>
      <c r="E16" s="23"/>
      <c r="F16" s="23"/>
      <c r="G16" s="23"/>
      <c r="H16" s="23">
        <v>0</v>
      </c>
      <c r="I16" s="32">
        <f t="shared" si="0"/>
        <v>0</v>
      </c>
      <c r="J16" s="49">
        <f t="shared" si="1"/>
        <v>0</v>
      </c>
    </row>
    <row r="17" spans="1:10" ht="23.25" x14ac:dyDescent="0.35">
      <c r="A17" s="18" t="s">
        <v>102</v>
      </c>
      <c r="B17" s="22">
        <v>3.5</v>
      </c>
      <c r="C17" s="27"/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49">
        <f t="shared" si="1"/>
        <v>0</v>
      </c>
    </row>
    <row r="18" spans="1:10" ht="23.25" x14ac:dyDescent="0.35">
      <c r="A18" s="18" t="s">
        <v>103</v>
      </c>
      <c r="B18" s="22">
        <v>3.5</v>
      </c>
      <c r="C18" s="27" t="s">
        <v>2</v>
      </c>
      <c r="D18" s="23" t="s">
        <v>2</v>
      </c>
      <c r="E18" s="23" t="s">
        <v>2</v>
      </c>
      <c r="F18" s="23" t="s">
        <v>2</v>
      </c>
      <c r="G18" s="23" t="s">
        <v>2</v>
      </c>
      <c r="H18" s="23">
        <v>0</v>
      </c>
      <c r="I18" s="32">
        <f t="shared" si="0"/>
        <v>0</v>
      </c>
      <c r="J18" s="49">
        <f t="shared" si="1"/>
        <v>0</v>
      </c>
    </row>
    <row r="19" spans="1:10" ht="23.25" x14ac:dyDescent="0.35">
      <c r="A19" s="18" t="s">
        <v>104</v>
      </c>
      <c r="B19" s="22">
        <v>3.5</v>
      </c>
      <c r="C19" s="27"/>
      <c r="D19" s="23"/>
      <c r="E19" s="23"/>
      <c r="F19" s="23"/>
      <c r="G19" s="23"/>
      <c r="H19" s="23">
        <v>0</v>
      </c>
      <c r="I19" s="32">
        <f t="shared" si="0"/>
        <v>0</v>
      </c>
      <c r="J19" s="49">
        <f t="shared" si="1"/>
        <v>0</v>
      </c>
    </row>
    <row r="20" spans="1:10" ht="23.25" x14ac:dyDescent="0.35">
      <c r="A20" s="18" t="s">
        <v>105</v>
      </c>
      <c r="B20" s="22">
        <v>3.5</v>
      </c>
      <c r="C20" s="27">
        <v>0</v>
      </c>
      <c r="D20" s="23" t="s">
        <v>2</v>
      </c>
      <c r="E20" s="23" t="s">
        <v>2</v>
      </c>
      <c r="F20" s="23" t="s">
        <v>2</v>
      </c>
      <c r="G20" s="23" t="s">
        <v>2</v>
      </c>
      <c r="H20" s="27">
        <v>0</v>
      </c>
      <c r="I20" s="32">
        <f t="shared" si="0"/>
        <v>0</v>
      </c>
      <c r="J20" s="49">
        <f t="shared" si="1"/>
        <v>0</v>
      </c>
    </row>
    <row r="21" spans="1:10" ht="23.25" customHeight="1" x14ac:dyDescent="0.35">
      <c r="A21" s="497" t="s">
        <v>971</v>
      </c>
      <c r="B21" s="22">
        <v>3.5</v>
      </c>
      <c r="C21" s="499">
        <v>0</v>
      </c>
      <c r="D21" s="501">
        <v>0</v>
      </c>
      <c r="E21" s="501">
        <v>0</v>
      </c>
      <c r="F21" s="501">
        <v>0</v>
      </c>
      <c r="G21" s="501">
        <v>0</v>
      </c>
      <c r="H21" s="499">
        <v>0</v>
      </c>
      <c r="I21" s="503">
        <f>SUM(C21:H21)</f>
        <v>0</v>
      </c>
      <c r="J21" s="505">
        <f>B21*I21</f>
        <v>0</v>
      </c>
    </row>
    <row r="22" spans="1:10" ht="45.75" customHeight="1" x14ac:dyDescent="0.35">
      <c r="A22" s="498"/>
      <c r="B22" s="22">
        <v>3.5</v>
      </c>
      <c r="C22" s="500"/>
      <c r="D22" s="502"/>
      <c r="E22" s="502"/>
      <c r="F22" s="502"/>
      <c r="G22" s="502"/>
      <c r="H22" s="500"/>
      <c r="I22" s="504"/>
      <c r="J22" s="506"/>
    </row>
    <row r="23" spans="1:10" ht="23.25" x14ac:dyDescent="0.35">
      <c r="A23" s="6" t="s">
        <v>19</v>
      </c>
      <c r="B23" s="53" t="s">
        <v>808</v>
      </c>
      <c r="C23" s="81">
        <v>2</v>
      </c>
      <c r="D23" s="57">
        <v>4</v>
      </c>
      <c r="E23" s="57">
        <v>6</v>
      </c>
      <c r="F23" s="57">
        <v>8</v>
      </c>
      <c r="G23" s="57">
        <v>10</v>
      </c>
      <c r="H23" s="83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446" t="s">
        <v>763</v>
      </c>
      <c r="B24" s="446"/>
      <c r="C24" s="32">
        <f t="shared" ref="C24:J24" si="2">SUM(C10:C21)</f>
        <v>0</v>
      </c>
      <c r="D24" s="32">
        <f t="shared" si="2"/>
        <v>0</v>
      </c>
      <c r="E24" s="32">
        <f t="shared" si="2"/>
        <v>0</v>
      </c>
      <c r="F24" s="32">
        <f t="shared" si="2"/>
        <v>0</v>
      </c>
      <c r="G24" s="32">
        <f t="shared" si="2"/>
        <v>0</v>
      </c>
      <c r="H24" s="32">
        <f t="shared" si="2"/>
        <v>0</v>
      </c>
      <c r="I24" s="32">
        <f t="shared" si="2"/>
        <v>0</v>
      </c>
      <c r="J24" s="91">
        <f t="shared" si="2"/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27">
    <mergeCell ref="G8:G9"/>
    <mergeCell ref="H8:H9"/>
    <mergeCell ref="J8:J9"/>
    <mergeCell ref="A24:B24"/>
    <mergeCell ref="D21:D22"/>
    <mergeCell ref="E21:E22"/>
    <mergeCell ref="F21:F22"/>
    <mergeCell ref="G21:G22"/>
    <mergeCell ref="H21:H22"/>
    <mergeCell ref="I21:I22"/>
    <mergeCell ref="J21:J22"/>
    <mergeCell ref="A25:J25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D8:D9"/>
    <mergeCell ref="E8:E9"/>
    <mergeCell ref="I8:I9"/>
    <mergeCell ref="A21:A22"/>
    <mergeCell ref="C21:C22"/>
    <mergeCell ref="F8:F9"/>
  </mergeCells>
  <phoneticPr fontId="31" type="noConversion"/>
  <hyperlinks>
    <hyperlink ref="A10" r:id="rId1" xr:uid="{00000000-0004-0000-0D00-000000000000}"/>
    <hyperlink ref="A9" r:id="rId2" xr:uid="{00000000-0004-0000-0D00-000001000000}"/>
    <hyperlink ref="A5:J5" location="Account_Summary" display="Account Summary" xr:uid="{00000000-0004-0000-0D00-000002000000}"/>
    <hyperlink ref="A6:J6" location="Table_of_Contents" display="Table of Contents" xr:uid="{00000000-0004-0000-0D00-000003000000}"/>
    <hyperlink ref="A14" r:id="rId3" xr:uid="{00000000-0004-0000-0D00-000004000000}"/>
    <hyperlink ref="A11" r:id="rId4" xr:uid="{00000000-0004-0000-0D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5"/>
  <sheetViews>
    <sheetView showZeros="0" topLeftCell="A5" workbookViewId="0">
      <selection activeCell="B11" sqref="B11:B42"/>
    </sheetView>
  </sheetViews>
  <sheetFormatPr defaultRowHeight="12.75" x14ac:dyDescent="0.2"/>
  <cols>
    <col min="1" max="1" width="42.5703125" customWidth="1"/>
    <col min="2" max="2" width="22.85546875" customWidth="1"/>
    <col min="9" max="9" width="20.5703125" customWidth="1"/>
    <col min="10" max="10" width="20.42578125" customWidth="1"/>
  </cols>
  <sheetData>
    <row r="1" spans="1:10" ht="23.25" x14ac:dyDescent="0.2">
      <c r="A1" s="507" t="s">
        <v>754</v>
      </c>
      <c r="B1" s="507"/>
      <c r="C1" s="507"/>
      <c r="D1" s="507"/>
      <c r="E1" s="507"/>
      <c r="F1" s="507"/>
      <c r="G1" s="507"/>
      <c r="H1" s="507"/>
      <c r="I1" s="507"/>
      <c r="J1" s="507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I44</f>
        <v>0</v>
      </c>
    </row>
    <row r="8" spans="1:10" ht="23.25" x14ac:dyDescent="0.2">
      <c r="A8" s="6" t="s">
        <v>20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s="64" customFormat="1" ht="23.45" customHeight="1" x14ac:dyDescent="0.35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1" t="s">
        <v>74</v>
      </c>
      <c r="B10" s="22">
        <v>3.5</v>
      </c>
      <c r="C10" s="27">
        <v>0</v>
      </c>
      <c r="D10" s="23"/>
      <c r="E10" s="23"/>
      <c r="F10" s="23">
        <v>0</v>
      </c>
      <c r="G10" s="23">
        <v>0</v>
      </c>
      <c r="H10" s="23">
        <v>0</v>
      </c>
      <c r="I10" s="201">
        <f>SUM(C10:H10)</f>
        <v>0</v>
      </c>
      <c r="J10" s="25">
        <f t="shared" ref="J10:J42" si="0">B10*I10</f>
        <v>0</v>
      </c>
    </row>
    <row r="11" spans="1:10" ht="23.25" x14ac:dyDescent="0.35">
      <c r="A11" s="21" t="s">
        <v>75</v>
      </c>
      <c r="B11" s="22">
        <v>3.5</v>
      </c>
      <c r="C11" s="27"/>
      <c r="D11" s="23"/>
      <c r="E11" s="23"/>
      <c r="F11" s="23"/>
      <c r="G11" s="23"/>
      <c r="H11" s="23">
        <v>0</v>
      </c>
      <c r="I11" s="201">
        <f t="shared" ref="I11:I42" si="1">SUM(C11:H11)</f>
        <v>0</v>
      </c>
      <c r="J11" s="25">
        <f t="shared" si="0"/>
        <v>0</v>
      </c>
    </row>
    <row r="12" spans="1:10" ht="23.25" x14ac:dyDescent="0.35">
      <c r="A12" s="21" t="s">
        <v>106</v>
      </c>
      <c r="B12" s="22">
        <v>3.5</v>
      </c>
      <c r="C12" s="27"/>
      <c r="D12" s="23"/>
      <c r="E12" s="23"/>
      <c r="F12" s="23"/>
      <c r="G12" s="23"/>
      <c r="H12" s="23">
        <v>0</v>
      </c>
      <c r="I12" s="201">
        <f t="shared" si="1"/>
        <v>0</v>
      </c>
      <c r="J12" s="25">
        <f t="shared" si="0"/>
        <v>0</v>
      </c>
    </row>
    <row r="13" spans="1:10" ht="23.25" x14ac:dyDescent="0.35">
      <c r="A13" s="13" t="s">
        <v>77</v>
      </c>
      <c r="B13" s="22">
        <v>3.5</v>
      </c>
      <c r="C13" s="27"/>
      <c r="D13" s="23"/>
      <c r="E13" s="23"/>
      <c r="F13" s="23"/>
      <c r="G13" s="23"/>
      <c r="H13" s="23">
        <v>0</v>
      </c>
      <c r="I13" s="201">
        <f t="shared" si="1"/>
        <v>0</v>
      </c>
      <c r="J13" s="25">
        <f t="shared" si="0"/>
        <v>0</v>
      </c>
    </row>
    <row r="14" spans="1:10" s="64" customFormat="1" ht="23.25" x14ac:dyDescent="0.35">
      <c r="A14" s="13" t="s">
        <v>78</v>
      </c>
      <c r="B14" s="22">
        <v>3.5</v>
      </c>
      <c r="C14" s="107"/>
      <c r="D14" s="133"/>
      <c r="E14" s="133"/>
      <c r="F14" s="133"/>
      <c r="G14" s="133"/>
      <c r="H14" s="133">
        <v>0</v>
      </c>
      <c r="I14" s="202">
        <f t="shared" si="1"/>
        <v>0</v>
      </c>
      <c r="J14" s="139">
        <f t="shared" si="0"/>
        <v>0</v>
      </c>
    </row>
    <row r="15" spans="1:10" ht="23.25" x14ac:dyDescent="0.35">
      <c r="A15" s="29" t="s">
        <v>107</v>
      </c>
      <c r="B15" s="22">
        <v>3.5</v>
      </c>
      <c r="C15" s="27"/>
      <c r="D15" s="23"/>
      <c r="E15" s="23"/>
      <c r="F15" s="23"/>
      <c r="G15" s="23"/>
      <c r="H15" s="23">
        <v>0</v>
      </c>
      <c r="I15" s="201">
        <f t="shared" si="1"/>
        <v>0</v>
      </c>
      <c r="J15" s="25">
        <f t="shared" si="0"/>
        <v>0</v>
      </c>
    </row>
    <row r="16" spans="1:10" ht="23.25" x14ac:dyDescent="0.35">
      <c r="A16" s="18" t="s">
        <v>80</v>
      </c>
      <c r="B16" s="22">
        <v>3.5</v>
      </c>
      <c r="C16" s="27"/>
      <c r="D16" s="23"/>
      <c r="E16" s="23"/>
      <c r="F16" s="23"/>
      <c r="G16" s="23"/>
      <c r="H16" s="23">
        <v>0</v>
      </c>
      <c r="I16" s="201">
        <f t="shared" si="1"/>
        <v>0</v>
      </c>
      <c r="J16" s="25">
        <f t="shared" si="0"/>
        <v>0</v>
      </c>
    </row>
    <row r="17" spans="1:10" ht="23.25" x14ac:dyDescent="0.35">
      <c r="A17" s="18" t="s">
        <v>108</v>
      </c>
      <c r="B17" s="22">
        <v>3.5</v>
      </c>
      <c r="C17" s="27"/>
      <c r="D17" s="23"/>
      <c r="E17" s="23"/>
      <c r="F17" s="23"/>
      <c r="G17" s="23"/>
      <c r="H17" s="23">
        <v>0</v>
      </c>
      <c r="I17" s="201">
        <f t="shared" si="1"/>
        <v>0</v>
      </c>
      <c r="J17" s="25">
        <f t="shared" si="0"/>
        <v>0</v>
      </c>
    </row>
    <row r="18" spans="1:10" ht="23.25" x14ac:dyDescent="0.35">
      <c r="A18" s="18" t="s">
        <v>109</v>
      </c>
      <c r="B18" s="22">
        <v>3.5</v>
      </c>
      <c r="C18" s="27"/>
      <c r="D18" s="23"/>
      <c r="E18" s="23"/>
      <c r="F18" s="23"/>
      <c r="G18" s="23"/>
      <c r="H18" s="23">
        <v>0</v>
      </c>
      <c r="I18" s="201">
        <f t="shared" si="1"/>
        <v>0</v>
      </c>
      <c r="J18" s="25">
        <f t="shared" si="0"/>
        <v>0</v>
      </c>
    </row>
    <row r="19" spans="1:10" ht="23.25" x14ac:dyDescent="0.35">
      <c r="A19" s="18" t="s">
        <v>82</v>
      </c>
      <c r="B19" s="22">
        <v>3.5</v>
      </c>
      <c r="C19" s="27"/>
      <c r="D19" s="23"/>
      <c r="E19" s="23"/>
      <c r="F19" s="23"/>
      <c r="G19" s="23"/>
      <c r="H19" s="23">
        <v>0</v>
      </c>
      <c r="I19" s="201">
        <f t="shared" si="1"/>
        <v>0</v>
      </c>
      <c r="J19" s="25">
        <f t="shared" si="0"/>
        <v>0</v>
      </c>
    </row>
    <row r="20" spans="1:10" ht="23.25" x14ac:dyDescent="0.35">
      <c r="A20" s="18" t="s">
        <v>84</v>
      </c>
      <c r="B20" s="22">
        <v>3.5</v>
      </c>
      <c r="C20" s="27"/>
      <c r="D20" s="23"/>
      <c r="E20" s="23"/>
      <c r="F20" s="23"/>
      <c r="G20" s="23"/>
      <c r="H20" s="23">
        <v>0</v>
      </c>
      <c r="I20" s="201">
        <f t="shared" si="1"/>
        <v>0</v>
      </c>
      <c r="J20" s="25">
        <f t="shared" si="0"/>
        <v>0</v>
      </c>
    </row>
    <row r="21" spans="1:10" ht="23.25" x14ac:dyDescent="0.35">
      <c r="A21" s="75" t="s">
        <v>85</v>
      </c>
      <c r="B21" s="22">
        <v>3.5</v>
      </c>
      <c r="C21" s="27"/>
      <c r="D21" s="23"/>
      <c r="E21" s="23"/>
      <c r="F21" s="23">
        <v>0</v>
      </c>
      <c r="G21" s="23">
        <v>0</v>
      </c>
      <c r="H21" s="23">
        <v>0</v>
      </c>
      <c r="I21" s="201">
        <f t="shared" si="1"/>
        <v>0</v>
      </c>
      <c r="J21" s="25">
        <f t="shared" si="0"/>
        <v>0</v>
      </c>
    </row>
    <row r="22" spans="1:10" ht="23.25" x14ac:dyDescent="0.35">
      <c r="A22" s="18" t="s">
        <v>110</v>
      </c>
      <c r="B22" s="22">
        <v>3.5</v>
      </c>
      <c r="C22" s="27"/>
      <c r="D22" s="23"/>
      <c r="E22" s="23"/>
      <c r="F22" s="23"/>
      <c r="G22" s="23"/>
      <c r="H22" s="23">
        <v>0</v>
      </c>
      <c r="I22" s="201">
        <f t="shared" si="1"/>
        <v>0</v>
      </c>
      <c r="J22" s="25">
        <f t="shared" si="0"/>
        <v>0</v>
      </c>
    </row>
    <row r="23" spans="1:10" ht="23.25" x14ac:dyDescent="0.35">
      <c r="A23" s="18" t="s">
        <v>111</v>
      </c>
      <c r="B23" s="22">
        <v>3.5</v>
      </c>
      <c r="C23" s="27"/>
      <c r="D23" s="23"/>
      <c r="E23" s="23"/>
      <c r="F23" s="23"/>
      <c r="G23" s="23"/>
      <c r="H23" s="23">
        <v>0</v>
      </c>
      <c r="I23" s="201">
        <f t="shared" si="1"/>
        <v>0</v>
      </c>
      <c r="J23" s="25">
        <f t="shared" si="0"/>
        <v>0</v>
      </c>
    </row>
    <row r="24" spans="1:10" ht="23.25" x14ac:dyDescent="0.35">
      <c r="A24" s="18" t="s">
        <v>112</v>
      </c>
      <c r="B24" s="22">
        <v>3.5</v>
      </c>
      <c r="C24" s="27"/>
      <c r="D24" s="23"/>
      <c r="E24" s="23"/>
      <c r="F24" s="23"/>
      <c r="G24" s="23"/>
      <c r="H24" s="23">
        <v>0</v>
      </c>
      <c r="I24" s="201">
        <f t="shared" si="1"/>
        <v>0</v>
      </c>
      <c r="J24" s="25">
        <f t="shared" si="0"/>
        <v>0</v>
      </c>
    </row>
    <row r="25" spans="1:10" ht="23.25" x14ac:dyDescent="0.35">
      <c r="A25" s="18" t="s">
        <v>87</v>
      </c>
      <c r="B25" s="22">
        <v>3.5</v>
      </c>
      <c r="C25" s="27"/>
      <c r="D25" s="23"/>
      <c r="E25" s="23"/>
      <c r="F25" s="23"/>
      <c r="G25" s="23"/>
      <c r="H25" s="23">
        <v>0</v>
      </c>
      <c r="I25" s="201">
        <f t="shared" si="1"/>
        <v>0</v>
      </c>
      <c r="J25" s="25">
        <f t="shared" si="0"/>
        <v>0</v>
      </c>
    </row>
    <row r="26" spans="1:10" ht="23.25" x14ac:dyDescent="0.35">
      <c r="A26" s="18" t="s">
        <v>113</v>
      </c>
      <c r="B26" s="22">
        <v>3.5</v>
      </c>
      <c r="C26" s="27"/>
      <c r="D26" s="23"/>
      <c r="E26" s="23"/>
      <c r="F26" s="23"/>
      <c r="G26" s="23"/>
      <c r="H26" s="23">
        <v>0</v>
      </c>
      <c r="I26" s="201">
        <f t="shared" si="1"/>
        <v>0</v>
      </c>
      <c r="J26" s="25">
        <f t="shared" si="0"/>
        <v>0</v>
      </c>
    </row>
    <row r="27" spans="1:10" ht="23.25" x14ac:dyDescent="0.35">
      <c r="A27" s="18" t="s">
        <v>88</v>
      </c>
      <c r="B27" s="22">
        <v>3.5</v>
      </c>
      <c r="C27" s="27"/>
      <c r="D27" s="23"/>
      <c r="E27" s="23"/>
      <c r="F27" s="23"/>
      <c r="G27" s="23"/>
      <c r="H27" s="23">
        <v>0</v>
      </c>
      <c r="I27" s="201">
        <f t="shared" si="1"/>
        <v>0</v>
      </c>
      <c r="J27" s="25">
        <f t="shared" si="0"/>
        <v>0</v>
      </c>
    </row>
    <row r="28" spans="1:10" ht="23.25" x14ac:dyDescent="0.35">
      <c r="A28" s="18" t="s">
        <v>89</v>
      </c>
      <c r="B28" s="22">
        <v>3.5</v>
      </c>
      <c r="C28" s="27"/>
      <c r="D28" s="23"/>
      <c r="E28" s="23"/>
      <c r="F28" s="23"/>
      <c r="G28" s="23"/>
      <c r="H28" s="23">
        <v>0</v>
      </c>
      <c r="I28" s="201">
        <f t="shared" si="1"/>
        <v>0</v>
      </c>
      <c r="J28" s="25">
        <f t="shared" si="0"/>
        <v>0</v>
      </c>
    </row>
    <row r="29" spans="1:10" ht="23.25" x14ac:dyDescent="0.35">
      <c r="A29" s="18" t="s">
        <v>90</v>
      </c>
      <c r="B29" s="22">
        <v>3.5</v>
      </c>
      <c r="C29" s="27"/>
      <c r="D29" s="23"/>
      <c r="E29" s="23"/>
      <c r="F29" s="23"/>
      <c r="G29" s="23"/>
      <c r="H29" s="23">
        <v>0</v>
      </c>
      <c r="I29" s="201">
        <f t="shared" si="1"/>
        <v>0</v>
      </c>
      <c r="J29" s="25">
        <f t="shared" si="0"/>
        <v>0</v>
      </c>
    </row>
    <row r="30" spans="1:10" s="162" customFormat="1" ht="23.25" x14ac:dyDescent="0.35">
      <c r="A30" s="13" t="s">
        <v>91</v>
      </c>
      <c r="B30" s="22">
        <v>3.5</v>
      </c>
      <c r="C30" s="159"/>
      <c r="D30" s="160"/>
      <c r="E30" s="160"/>
      <c r="F30" s="160">
        <v>0</v>
      </c>
      <c r="G30" s="160">
        <v>0</v>
      </c>
      <c r="H30" s="160">
        <v>0</v>
      </c>
      <c r="I30" s="203">
        <f t="shared" si="1"/>
        <v>0</v>
      </c>
      <c r="J30" s="161">
        <f>B30*I30</f>
        <v>0</v>
      </c>
    </row>
    <row r="31" spans="1:10" s="162" customFormat="1" ht="23.25" x14ac:dyDescent="0.35">
      <c r="A31" s="115" t="s">
        <v>92</v>
      </c>
      <c r="B31" s="22">
        <v>3.5</v>
      </c>
      <c r="C31" s="159">
        <v>0</v>
      </c>
      <c r="D31" s="160"/>
      <c r="E31" s="160"/>
      <c r="F31" s="160">
        <v>0</v>
      </c>
      <c r="G31" s="160">
        <v>0</v>
      </c>
      <c r="H31" s="160"/>
      <c r="I31" s="203">
        <f>SUM(C31:H31)</f>
        <v>0</v>
      </c>
      <c r="J31" s="161">
        <f>B31*I31</f>
        <v>0</v>
      </c>
    </row>
    <row r="32" spans="1:10" ht="23.25" x14ac:dyDescent="0.35">
      <c r="A32" s="18" t="s">
        <v>114</v>
      </c>
      <c r="B32" s="22">
        <v>3.5</v>
      </c>
      <c r="C32" s="27"/>
      <c r="D32" s="23"/>
      <c r="E32" s="23"/>
      <c r="F32" s="23"/>
      <c r="G32" s="23"/>
      <c r="H32" s="23">
        <v>0</v>
      </c>
      <c r="I32" s="201">
        <f t="shared" si="1"/>
        <v>0</v>
      </c>
      <c r="J32" s="25">
        <f t="shared" si="0"/>
        <v>0</v>
      </c>
    </row>
    <row r="33" spans="1:10" ht="23.25" x14ac:dyDescent="0.35">
      <c r="A33" s="18" t="s">
        <v>115</v>
      </c>
      <c r="B33" s="22">
        <v>3.5</v>
      </c>
      <c r="C33" s="27"/>
      <c r="D33" s="23"/>
      <c r="E33" s="23"/>
      <c r="F33" s="23"/>
      <c r="G33" s="23"/>
      <c r="H33" s="23">
        <v>0</v>
      </c>
      <c r="I33" s="201">
        <f t="shared" si="1"/>
        <v>0</v>
      </c>
      <c r="J33" s="25">
        <f t="shared" si="0"/>
        <v>0</v>
      </c>
    </row>
    <row r="34" spans="1:10" ht="23.25" x14ac:dyDescent="0.35">
      <c r="A34" s="18" t="s">
        <v>104</v>
      </c>
      <c r="B34" s="22">
        <v>3.5</v>
      </c>
      <c r="C34" s="27"/>
      <c r="D34" s="23"/>
      <c r="E34" s="23"/>
      <c r="F34" s="23"/>
      <c r="G34" s="23"/>
      <c r="H34" s="23">
        <v>0</v>
      </c>
      <c r="I34" s="201">
        <f t="shared" si="1"/>
        <v>0</v>
      </c>
      <c r="J34" s="25">
        <f t="shared" si="0"/>
        <v>0</v>
      </c>
    </row>
    <row r="35" spans="1:10" ht="23.25" x14ac:dyDescent="0.35">
      <c r="A35" s="18" t="s">
        <v>116</v>
      </c>
      <c r="B35" s="22">
        <v>3.5</v>
      </c>
      <c r="C35" s="27"/>
      <c r="D35" s="23"/>
      <c r="E35" s="23"/>
      <c r="F35" s="23"/>
      <c r="G35" s="23"/>
      <c r="H35" s="23">
        <v>0</v>
      </c>
      <c r="I35" s="201">
        <f t="shared" si="1"/>
        <v>0</v>
      </c>
      <c r="J35" s="25">
        <f t="shared" si="0"/>
        <v>0</v>
      </c>
    </row>
    <row r="36" spans="1:10" ht="23.25" x14ac:dyDescent="0.35">
      <c r="A36" s="18" t="s">
        <v>117</v>
      </c>
      <c r="B36" s="22">
        <v>3.5</v>
      </c>
      <c r="C36" s="27"/>
      <c r="D36" s="23"/>
      <c r="E36" s="23"/>
      <c r="F36" s="23"/>
      <c r="G36" s="23"/>
      <c r="H36" s="23">
        <v>0</v>
      </c>
      <c r="I36" s="201">
        <f t="shared" si="1"/>
        <v>0</v>
      </c>
      <c r="J36" s="25">
        <f t="shared" si="0"/>
        <v>0</v>
      </c>
    </row>
    <row r="37" spans="1:10" ht="23.25" x14ac:dyDescent="0.35">
      <c r="A37" s="18" t="s">
        <v>118</v>
      </c>
      <c r="B37" s="22">
        <v>3.5</v>
      </c>
      <c r="C37" s="27"/>
      <c r="D37" s="23"/>
      <c r="E37" s="23"/>
      <c r="F37" s="23"/>
      <c r="G37" s="23"/>
      <c r="H37" s="23">
        <v>0</v>
      </c>
      <c r="I37" s="201">
        <f t="shared" si="1"/>
        <v>0</v>
      </c>
      <c r="J37" s="25">
        <f t="shared" si="0"/>
        <v>0</v>
      </c>
    </row>
    <row r="38" spans="1:10" ht="23.25" x14ac:dyDescent="0.35">
      <c r="A38" s="18" t="s">
        <v>105</v>
      </c>
      <c r="B38" s="22">
        <v>3.5</v>
      </c>
      <c r="C38" s="27"/>
      <c r="D38" s="23"/>
      <c r="E38" s="23"/>
      <c r="F38" s="23"/>
      <c r="G38" s="23"/>
      <c r="H38" s="23">
        <v>0</v>
      </c>
      <c r="I38" s="201">
        <f t="shared" si="1"/>
        <v>0</v>
      </c>
      <c r="J38" s="25">
        <f t="shared" si="0"/>
        <v>0</v>
      </c>
    </row>
    <row r="39" spans="1:10" ht="23.25" x14ac:dyDescent="0.35">
      <c r="A39" s="18" t="s">
        <v>119</v>
      </c>
      <c r="B39" s="22">
        <v>3.5</v>
      </c>
      <c r="C39" s="27"/>
      <c r="D39" s="23"/>
      <c r="E39" s="23"/>
      <c r="F39" s="23"/>
      <c r="G39" s="23"/>
      <c r="H39" s="23">
        <v>0</v>
      </c>
      <c r="I39" s="201">
        <f t="shared" si="1"/>
        <v>0</v>
      </c>
      <c r="J39" s="25">
        <f t="shared" si="0"/>
        <v>0</v>
      </c>
    </row>
    <row r="40" spans="1:10" ht="23.25" x14ac:dyDescent="0.35">
      <c r="A40" s="18" t="s">
        <v>93</v>
      </c>
      <c r="B40" s="22">
        <v>3.5</v>
      </c>
      <c r="C40" s="27"/>
      <c r="D40" s="23"/>
      <c r="E40" s="23"/>
      <c r="F40" s="23"/>
      <c r="G40" s="23"/>
      <c r="H40" s="23">
        <v>0</v>
      </c>
      <c r="I40" s="201">
        <f t="shared" si="1"/>
        <v>0</v>
      </c>
      <c r="J40" s="25">
        <f t="shared" si="0"/>
        <v>0</v>
      </c>
    </row>
    <row r="41" spans="1:10" ht="23.25" x14ac:dyDescent="0.35">
      <c r="A41" s="18" t="s">
        <v>93</v>
      </c>
      <c r="B41" s="22">
        <v>3.5</v>
      </c>
      <c r="C41" s="27"/>
      <c r="D41" s="23"/>
      <c r="E41" s="23"/>
      <c r="F41" s="23"/>
      <c r="G41" s="23"/>
      <c r="H41" s="23">
        <v>0</v>
      </c>
      <c r="I41" s="201">
        <f t="shared" si="1"/>
        <v>0</v>
      </c>
      <c r="J41" s="25">
        <f t="shared" si="0"/>
        <v>0</v>
      </c>
    </row>
    <row r="42" spans="1:10" ht="23.25" x14ac:dyDescent="0.35">
      <c r="A42" s="18" t="s">
        <v>94</v>
      </c>
      <c r="B42" s="22">
        <v>3.5</v>
      </c>
      <c r="C42" s="27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201">
        <f t="shared" si="1"/>
        <v>0</v>
      </c>
      <c r="J42" s="25">
        <f t="shared" si="0"/>
        <v>0</v>
      </c>
    </row>
    <row r="43" spans="1:10" ht="23.25" x14ac:dyDescent="0.35">
      <c r="A43" s="6" t="s">
        <v>20</v>
      </c>
      <c r="B43" s="53" t="s">
        <v>808</v>
      </c>
      <c r="C43" s="81">
        <v>2</v>
      </c>
      <c r="D43" s="57">
        <v>4</v>
      </c>
      <c r="E43" s="57">
        <v>6</v>
      </c>
      <c r="F43" s="57">
        <v>8</v>
      </c>
      <c r="G43" s="57">
        <v>10</v>
      </c>
      <c r="H43" s="83">
        <v>12</v>
      </c>
      <c r="I43" s="20" t="s">
        <v>8</v>
      </c>
      <c r="J43" s="19" t="s">
        <v>10</v>
      </c>
    </row>
    <row r="44" spans="1:10" s="58" customFormat="1" ht="23.25" customHeight="1" x14ac:dyDescent="0.35">
      <c r="A44" s="446" t="s">
        <v>763</v>
      </c>
      <c r="B44" s="446"/>
      <c r="C44" s="92">
        <f t="shared" ref="C44:J44" si="2">SUM(C10:C42)</f>
        <v>0</v>
      </c>
      <c r="D44" s="92">
        <f t="shared" si="2"/>
        <v>0</v>
      </c>
      <c r="E44" s="92">
        <f t="shared" si="2"/>
        <v>0</v>
      </c>
      <c r="F44" s="92">
        <f t="shared" si="2"/>
        <v>0</v>
      </c>
      <c r="G44" s="92">
        <f t="shared" si="2"/>
        <v>0</v>
      </c>
      <c r="H44" s="92">
        <f t="shared" si="2"/>
        <v>0</v>
      </c>
      <c r="I44" s="92">
        <f t="shared" si="2"/>
        <v>0</v>
      </c>
      <c r="J44" s="91">
        <f t="shared" si="2"/>
        <v>0</v>
      </c>
    </row>
    <row r="45" spans="1:10" ht="24.95" customHeight="1" x14ac:dyDescent="0.2">
      <c r="A45" s="458" t="s">
        <v>756</v>
      </c>
      <c r="B45" s="459"/>
      <c r="C45" s="459"/>
      <c r="D45" s="459"/>
      <c r="E45" s="459"/>
      <c r="F45" s="459"/>
      <c r="G45" s="459"/>
      <c r="H45" s="459"/>
      <c r="I45" s="459"/>
      <c r="J45" s="460"/>
    </row>
  </sheetData>
  <sheetProtection selectLockedCells="1"/>
  <mergeCells count="18">
    <mergeCell ref="A44:B44"/>
    <mergeCell ref="A45:J45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E00-000000000000}"/>
    <hyperlink ref="A6:J6" location="Table_of_Contents" display="Table of Contents" xr:uid="{00000000-0004-0000-0E00-000001000000}"/>
    <hyperlink ref="A10" r:id="rId1" xr:uid="{00000000-0004-0000-0E00-000002000000}"/>
    <hyperlink ref="A11" r:id="rId2" xr:uid="{00000000-0004-0000-0E00-000003000000}"/>
    <hyperlink ref="A12" r:id="rId3" xr:uid="{00000000-0004-0000-0E00-000004000000}"/>
    <hyperlink ref="A9" r:id="rId4" xr:uid="{00000000-0004-0000-0E00-000005000000}"/>
    <hyperlink ref="A31" r:id="rId5" xr:uid="{00000000-0004-0000-0E00-000006000000}"/>
    <hyperlink ref="A30" r:id="rId6" xr:uid="{00000000-0004-0000-0E00-000007000000}"/>
    <hyperlink ref="A21" r:id="rId7" xr:uid="{00000000-0004-0000-0E00-000008000000}"/>
    <hyperlink ref="A14" r:id="rId8" xr:uid="{00000000-0004-0000-0E00-000009000000}"/>
    <hyperlink ref="A13" r:id="rId9" xr:uid="{00000000-0004-0000-0E00-00000A000000}"/>
  </hyperlinks>
  <pageMargins left="0.75" right="0.75" top="1" bottom="1" header="0.5" footer="0.5"/>
  <pageSetup orientation="portrait" horizontalDpi="4294967293" verticalDpi="0" r:id="rId10"/>
  <headerFooter alignWithMargins="0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J19"/>
  <sheetViews>
    <sheetView showZeros="0" zoomScale="80" workbookViewId="0">
      <selection activeCell="B11" sqref="B11:B16"/>
    </sheetView>
  </sheetViews>
  <sheetFormatPr defaultRowHeight="12.75" x14ac:dyDescent="0.2"/>
  <cols>
    <col min="1" max="1" width="74.7109375" customWidth="1"/>
    <col min="2" max="2" width="23.5703125" customWidth="1"/>
    <col min="3" max="7" width="9.28515625" bestFit="1" customWidth="1"/>
    <col min="9" max="9" width="24.7109375" customWidth="1"/>
    <col min="10" max="10" width="22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6" t="s">
        <v>766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2">
      <c r="A8" s="6" t="s">
        <v>81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73" t="s">
        <v>2</v>
      </c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474"/>
      <c r="I9" s="468"/>
      <c r="J9" s="468"/>
    </row>
    <row r="10" spans="1:10" ht="23.25" x14ac:dyDescent="0.35">
      <c r="A10" s="31" t="s">
        <v>121</v>
      </c>
      <c r="B10" s="37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74"/>
      <c r="I10" s="32">
        <f>SUM(C10:G10)</f>
        <v>0</v>
      </c>
      <c r="J10" s="25">
        <f>B10*I10</f>
        <v>0</v>
      </c>
    </row>
    <row r="11" spans="1:10" ht="23.25" x14ac:dyDescent="0.35">
      <c r="A11" s="293" t="s">
        <v>987</v>
      </c>
      <c r="B11" s="37">
        <v>3.5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474"/>
      <c r="I11" s="32">
        <f t="shared" ref="I11:I16" si="0">SUM(C11:G11)</f>
        <v>0</v>
      </c>
      <c r="J11" s="25">
        <f t="shared" ref="J11:J16" si="1">B11*I11</f>
        <v>0</v>
      </c>
    </row>
    <row r="12" spans="1:10" ht="23.25" x14ac:dyDescent="0.35">
      <c r="A12" s="293" t="s">
        <v>122</v>
      </c>
      <c r="B12" s="37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474"/>
      <c r="I12" s="32">
        <f t="shared" si="0"/>
        <v>0</v>
      </c>
      <c r="J12" s="25">
        <f t="shared" si="1"/>
        <v>0</v>
      </c>
    </row>
    <row r="13" spans="1:10" ht="23.25" x14ac:dyDescent="0.35">
      <c r="A13" s="293" t="s">
        <v>988</v>
      </c>
      <c r="B13" s="37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474"/>
      <c r="I13" s="32">
        <f t="shared" si="0"/>
        <v>0</v>
      </c>
      <c r="J13" s="25">
        <f t="shared" si="1"/>
        <v>0</v>
      </c>
    </row>
    <row r="14" spans="1:10" ht="23.25" x14ac:dyDescent="0.35">
      <c r="A14" s="293" t="s">
        <v>123</v>
      </c>
      <c r="B14" s="37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474"/>
      <c r="I14" s="32">
        <f t="shared" si="0"/>
        <v>0</v>
      </c>
      <c r="J14" s="25">
        <f t="shared" si="1"/>
        <v>0</v>
      </c>
    </row>
    <row r="15" spans="1:10" ht="23.25" x14ac:dyDescent="0.35">
      <c r="A15" s="293" t="s">
        <v>989</v>
      </c>
      <c r="B15" s="37">
        <v>3.5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474"/>
      <c r="I15" s="32">
        <f t="shared" si="0"/>
        <v>0</v>
      </c>
      <c r="J15" s="25">
        <f t="shared" si="1"/>
        <v>0</v>
      </c>
    </row>
    <row r="16" spans="1:10" ht="23.25" x14ac:dyDescent="0.35">
      <c r="A16" s="293" t="s">
        <v>990</v>
      </c>
      <c r="B16" s="37">
        <v>3.5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474"/>
      <c r="I16" s="32">
        <f t="shared" si="0"/>
        <v>0</v>
      </c>
      <c r="J16" s="25">
        <f t="shared" si="1"/>
        <v>0</v>
      </c>
    </row>
    <row r="17" spans="1:10" ht="23.25" x14ac:dyDescent="0.35">
      <c r="A17" s="6" t="s">
        <v>81</v>
      </c>
      <c r="B17" s="53" t="s">
        <v>808</v>
      </c>
      <c r="C17" s="81">
        <v>2</v>
      </c>
      <c r="D17" s="57">
        <v>4</v>
      </c>
      <c r="E17" s="57">
        <v>6</v>
      </c>
      <c r="F17" s="57">
        <v>8</v>
      </c>
      <c r="G17" s="57">
        <v>10</v>
      </c>
      <c r="H17" s="474"/>
      <c r="I17" s="20" t="s">
        <v>8</v>
      </c>
      <c r="J17" s="19" t="s">
        <v>10</v>
      </c>
    </row>
    <row r="18" spans="1:10" s="58" customFormat="1" ht="23.25" customHeight="1" x14ac:dyDescent="0.35">
      <c r="A18" s="446" t="s">
        <v>763</v>
      </c>
      <c r="B18" s="446"/>
      <c r="C18" s="92">
        <f>SUM(C10:C16)</f>
        <v>0</v>
      </c>
      <c r="D18" s="92">
        <f t="shared" ref="D18:I18" si="2">SUM(D10:D16)</f>
        <v>0</v>
      </c>
      <c r="E18" s="92">
        <f t="shared" si="2"/>
        <v>0</v>
      </c>
      <c r="F18" s="92">
        <f t="shared" si="2"/>
        <v>0</v>
      </c>
      <c r="G18" s="92">
        <f t="shared" si="2"/>
        <v>0</v>
      </c>
      <c r="H18" s="475"/>
      <c r="I18" s="92">
        <f t="shared" si="2"/>
        <v>0</v>
      </c>
      <c r="J18" s="91">
        <f>SUM(J10:J16)</f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18:B18"/>
    <mergeCell ref="A19:J19"/>
    <mergeCell ref="H8:H18"/>
    <mergeCell ref="A7:I7"/>
    <mergeCell ref="I8:I9"/>
    <mergeCell ref="J8:J9"/>
    <mergeCell ref="C8:C9"/>
    <mergeCell ref="D8:D9"/>
    <mergeCell ref="E8:E9"/>
    <mergeCell ref="F8:F9"/>
    <mergeCell ref="G8:G9"/>
    <mergeCell ref="B8:B9"/>
  </mergeCells>
  <phoneticPr fontId="31" type="noConversion"/>
  <hyperlinks>
    <hyperlink ref="A5:J5" location="Account_Summary" display="Account Summary" xr:uid="{00000000-0004-0000-0F00-000000000000}"/>
    <hyperlink ref="A6:J6" location="Table_of_Contents" display="Table of Contents" xr:uid="{00000000-0004-0000-0F00-000001000000}"/>
    <hyperlink ref="A10" r:id="rId1" xr:uid="{00000000-0004-0000-0F00-000002000000}"/>
    <hyperlink ref="A9" r:id="rId2" xr:uid="{00000000-0004-0000-0F00-000009000000}"/>
  </hyperlinks>
  <pageMargins left="0.75" right="0.75" top="1" bottom="1" header="0.5" footer="0.5"/>
  <pageSetup orientation="portrait" r:id="rId3"/>
  <headerFooter alignWithMargins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J22"/>
  <sheetViews>
    <sheetView showZeros="0" topLeftCell="A5" workbookViewId="0">
      <selection activeCell="A15" sqref="A15"/>
    </sheetView>
  </sheetViews>
  <sheetFormatPr defaultRowHeight="12.75" x14ac:dyDescent="0.2"/>
  <cols>
    <col min="1" max="1" width="54.85546875" customWidth="1"/>
    <col min="2" max="2" width="29" customWidth="1"/>
    <col min="9" max="9" width="18.85546875" customWidth="1"/>
    <col min="10" max="10" width="17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2">
      <c r="A8" s="6" t="s">
        <v>120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93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125</v>
      </c>
      <c r="B10" s="26">
        <v>2.75</v>
      </c>
      <c r="C10" s="27">
        <v>0</v>
      </c>
      <c r="D10" s="23">
        <v>0</v>
      </c>
      <c r="E10" s="23"/>
      <c r="F10" s="23">
        <v>0</v>
      </c>
      <c r="G10" s="23">
        <v>0</v>
      </c>
      <c r="H10" s="27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/>
      <c r="F11" s="23"/>
      <c r="G11" s="23"/>
      <c r="H11" s="27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/>
      <c r="F12" s="23"/>
      <c r="G12" s="23"/>
      <c r="H12" s="2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/>
      <c r="F13" s="23"/>
      <c r="G13" s="23"/>
      <c r="H13" s="2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/>
      <c r="F14" s="23"/>
      <c r="G14" s="23"/>
      <c r="H14" s="2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1014</v>
      </c>
      <c r="B15" s="26">
        <v>2.75</v>
      </c>
      <c r="C15" s="27">
        <v>0</v>
      </c>
      <c r="D15" s="23">
        <v>0</v>
      </c>
      <c r="E15" s="23"/>
      <c r="F15" s="23"/>
      <c r="G15" s="23"/>
      <c r="H15" s="2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/>
      <c r="F16" s="23"/>
      <c r="G16" s="23"/>
      <c r="H16" s="2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/>
      <c r="F17" s="23"/>
      <c r="G17" s="23"/>
      <c r="H17" s="2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/>
      <c r="F18" s="23"/>
      <c r="G18" s="23"/>
      <c r="H18" s="2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/>
      <c r="E19" s="23"/>
      <c r="F19" s="23"/>
      <c r="G19" s="23"/>
      <c r="H19" s="2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120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92">
        <f>SUM(C10:C19)</f>
        <v>0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21:B21"/>
    <mergeCell ref="A22:J22"/>
    <mergeCell ref="A7:I7"/>
    <mergeCell ref="H8:H9"/>
    <mergeCell ref="F8:F9"/>
    <mergeCell ref="G8:G9"/>
    <mergeCell ref="B8:B9"/>
    <mergeCell ref="C8:C9"/>
    <mergeCell ref="D8:D9"/>
    <mergeCell ref="E8:E9"/>
    <mergeCell ref="I8:I9"/>
  </mergeCells>
  <phoneticPr fontId="31" type="noConversion"/>
  <hyperlinks>
    <hyperlink ref="A5:J5" location="Account_Summary" display="Account Summary" xr:uid="{00000000-0004-0000-1000-000000000000}"/>
    <hyperlink ref="A6:J6" location="Table_of_Contents" display="Table of Contents" xr:uid="{00000000-0004-0000-1000-000001000000}"/>
  </hyperlinks>
  <pageMargins left="0.75" right="0.75" top="1" bottom="1" header="0.5" footer="0.5"/>
  <headerFooter alignWithMargins="0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23"/>
  <sheetViews>
    <sheetView showZeros="0" zoomScale="80" workbookViewId="0">
      <selection activeCell="A6" sqref="A6:J6"/>
    </sheetView>
  </sheetViews>
  <sheetFormatPr defaultRowHeight="12.75" x14ac:dyDescent="0.2"/>
  <cols>
    <col min="1" max="1" width="57.28515625" customWidth="1"/>
    <col min="2" max="2" width="24.28515625" customWidth="1"/>
    <col min="9" max="9" width="24.140625" customWidth="1"/>
    <col min="10" max="10" width="19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768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I23</f>
        <v>0</v>
      </c>
    </row>
    <row r="8" spans="1:10" ht="23.25" x14ac:dyDescent="0.2">
      <c r="A8" s="6" t="s">
        <v>124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30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125</v>
      </c>
      <c r="B10" s="26">
        <v>2.75</v>
      </c>
      <c r="C10" s="27">
        <v>2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v>0</v>
      </c>
      <c r="J10" s="25">
        <f t="shared" ref="J10:J19" si="0">B10*I10</f>
        <v>0</v>
      </c>
    </row>
    <row r="11" spans="1:10" ht="23.25" x14ac:dyDescent="0.35">
      <c r="A11" s="18" t="s">
        <v>126</v>
      </c>
      <c r="B11" s="26">
        <v>2.75</v>
      </c>
      <c r="C11" s="27">
        <v>0</v>
      </c>
      <c r="D11" s="23">
        <v>0</v>
      </c>
      <c r="E11" s="23">
        <v>0</v>
      </c>
      <c r="F11" s="23"/>
      <c r="G11" s="23"/>
      <c r="H11" s="23">
        <v>0</v>
      </c>
      <c r="I11" s="32">
        <f t="shared" ref="I11:I19" si="1">SUM(C11:H11)</f>
        <v>0</v>
      </c>
      <c r="J11" s="25">
        <f t="shared" si="0"/>
        <v>0</v>
      </c>
    </row>
    <row r="12" spans="1:10" ht="23.25" x14ac:dyDescent="0.35">
      <c r="A12" s="18" t="s">
        <v>127</v>
      </c>
      <c r="B12" s="26">
        <v>2.75</v>
      </c>
      <c r="C12" s="27">
        <v>0</v>
      </c>
      <c r="D12" s="23">
        <v>0</v>
      </c>
      <c r="E12" s="23">
        <v>0</v>
      </c>
      <c r="F12" s="23"/>
      <c r="G12" s="23"/>
      <c r="H12" s="23">
        <v>0</v>
      </c>
      <c r="I12" s="32">
        <f t="shared" si="1"/>
        <v>0</v>
      </c>
      <c r="J12" s="25">
        <f t="shared" si="0"/>
        <v>0</v>
      </c>
    </row>
    <row r="13" spans="1:10" ht="23.25" x14ac:dyDescent="0.35">
      <c r="A13" s="18" t="s">
        <v>128</v>
      </c>
      <c r="B13" s="26">
        <v>2.75</v>
      </c>
      <c r="C13" s="27">
        <v>0</v>
      </c>
      <c r="D13" s="23">
        <v>0</v>
      </c>
      <c r="E13" s="23">
        <v>0</v>
      </c>
      <c r="F13" s="23"/>
      <c r="G13" s="23"/>
      <c r="H13" s="23">
        <v>0</v>
      </c>
      <c r="I13" s="32">
        <f t="shared" si="1"/>
        <v>0</v>
      </c>
      <c r="J13" s="25">
        <f t="shared" si="0"/>
        <v>0</v>
      </c>
    </row>
    <row r="14" spans="1:10" ht="23.25" x14ac:dyDescent="0.35">
      <c r="A14" s="18" t="s">
        <v>129</v>
      </c>
      <c r="B14" s="26">
        <v>2.75</v>
      </c>
      <c r="C14" s="27">
        <v>0</v>
      </c>
      <c r="D14" s="23">
        <v>0</v>
      </c>
      <c r="E14" s="23">
        <v>0</v>
      </c>
      <c r="F14" s="23"/>
      <c r="G14" s="23"/>
      <c r="H14" s="23">
        <v>0</v>
      </c>
      <c r="I14" s="32">
        <f t="shared" si="1"/>
        <v>0</v>
      </c>
      <c r="J14" s="25">
        <f t="shared" si="0"/>
        <v>0</v>
      </c>
    </row>
    <row r="15" spans="1:10" ht="23.25" x14ac:dyDescent="0.35">
      <c r="A15" s="18" t="s">
        <v>130</v>
      </c>
      <c r="B15" s="26">
        <v>2.75</v>
      </c>
      <c r="C15" s="27">
        <v>0</v>
      </c>
      <c r="D15" s="23">
        <v>0</v>
      </c>
      <c r="E15" s="23">
        <v>0</v>
      </c>
      <c r="F15" s="23"/>
      <c r="G15" s="23"/>
      <c r="H15" s="23">
        <v>0</v>
      </c>
      <c r="I15" s="32">
        <f t="shared" si="1"/>
        <v>0</v>
      </c>
      <c r="J15" s="25">
        <f t="shared" si="0"/>
        <v>0</v>
      </c>
    </row>
    <row r="16" spans="1:10" ht="23.25" x14ac:dyDescent="0.35">
      <c r="A16" s="18" t="s">
        <v>131</v>
      </c>
      <c r="B16" s="26">
        <v>2.75</v>
      </c>
      <c r="C16" s="27">
        <v>0</v>
      </c>
      <c r="D16" s="23">
        <v>0</v>
      </c>
      <c r="E16" s="23">
        <v>0</v>
      </c>
      <c r="F16" s="23"/>
      <c r="G16" s="23"/>
      <c r="H16" s="23">
        <v>0</v>
      </c>
      <c r="I16" s="32">
        <f t="shared" si="1"/>
        <v>0</v>
      </c>
      <c r="J16" s="25">
        <f t="shared" si="0"/>
        <v>0</v>
      </c>
    </row>
    <row r="17" spans="1:10" ht="23.25" x14ac:dyDescent="0.35">
      <c r="A17" s="18" t="s">
        <v>132</v>
      </c>
      <c r="B17" s="26">
        <v>2.75</v>
      </c>
      <c r="C17" s="27">
        <v>0</v>
      </c>
      <c r="D17" s="23">
        <v>0</v>
      </c>
      <c r="E17" s="23">
        <v>0</v>
      </c>
      <c r="F17" s="23"/>
      <c r="G17" s="23"/>
      <c r="H17" s="23">
        <v>0</v>
      </c>
      <c r="I17" s="32">
        <f t="shared" si="1"/>
        <v>0</v>
      </c>
      <c r="J17" s="25">
        <f t="shared" si="0"/>
        <v>0</v>
      </c>
    </row>
    <row r="18" spans="1:10" ht="23.25" x14ac:dyDescent="0.35">
      <c r="A18" s="18" t="s">
        <v>105</v>
      </c>
      <c r="B18" s="26">
        <v>2.75</v>
      </c>
      <c r="C18" s="27">
        <v>0</v>
      </c>
      <c r="D18" s="23">
        <v>0</v>
      </c>
      <c r="E18" s="23">
        <v>0</v>
      </c>
      <c r="F18" s="23"/>
      <c r="G18" s="23"/>
      <c r="H18" s="23">
        <v>0</v>
      </c>
      <c r="I18" s="32">
        <f t="shared" si="1"/>
        <v>0</v>
      </c>
      <c r="J18" s="25">
        <f t="shared" si="0"/>
        <v>0</v>
      </c>
    </row>
    <row r="19" spans="1:10" ht="23.25" x14ac:dyDescent="0.35">
      <c r="A19" s="18" t="s">
        <v>133</v>
      </c>
      <c r="B19" s="26">
        <v>2.75</v>
      </c>
      <c r="C19" s="27">
        <v>0</v>
      </c>
      <c r="D19" s="23">
        <v>0</v>
      </c>
      <c r="E19" s="23">
        <v>0</v>
      </c>
      <c r="F19" s="23">
        <v>0</v>
      </c>
      <c r="G19" s="23"/>
      <c r="H19" s="23">
        <v>0</v>
      </c>
      <c r="I19" s="32">
        <f t="shared" si="1"/>
        <v>0</v>
      </c>
      <c r="J19" s="25">
        <f t="shared" si="0"/>
        <v>0</v>
      </c>
    </row>
    <row r="20" spans="1:10" ht="23.25" x14ac:dyDescent="0.35">
      <c r="A20" s="6" t="s">
        <v>124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3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92">
        <f>SUM(C10:C19)</f>
        <v>2</v>
      </c>
      <c r="D21" s="92">
        <f t="shared" ref="D21:I21" si="2">SUM(D10:D19)</f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>SUM(J10:J19)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  <row r="23" spans="1:10" ht="24.95" customHeight="1" x14ac:dyDescent="0.35">
      <c r="A23" s="509" t="s">
        <v>763</v>
      </c>
      <c r="B23" s="510"/>
      <c r="C23" s="510"/>
      <c r="D23" s="510"/>
      <c r="E23" s="510"/>
      <c r="F23" s="510"/>
      <c r="G23" s="510"/>
      <c r="H23" s="511"/>
      <c r="I23" s="72">
        <f>SUM(I10:I19)</f>
        <v>0</v>
      </c>
      <c r="J23" s="73">
        <f>SUM(J10:J19)</f>
        <v>0</v>
      </c>
    </row>
  </sheetData>
  <sheetProtection selectLockedCells="1"/>
  <mergeCells count="19">
    <mergeCell ref="A6:J6"/>
    <mergeCell ref="A7:I7"/>
    <mergeCell ref="A1:J1"/>
    <mergeCell ref="A2:J2"/>
    <mergeCell ref="A3:J3"/>
    <mergeCell ref="A4:J4"/>
    <mergeCell ref="A5:J5"/>
    <mergeCell ref="A23:H23"/>
    <mergeCell ref="A21:B21"/>
    <mergeCell ref="A22:J22"/>
    <mergeCell ref="B8:B9"/>
    <mergeCell ref="C8:C9"/>
    <mergeCell ref="D8:D9"/>
    <mergeCell ref="G8:G9"/>
    <mergeCell ref="H8:H9"/>
    <mergeCell ref="I8:I9"/>
    <mergeCell ref="E8:E9"/>
    <mergeCell ref="J8:J9"/>
    <mergeCell ref="F8:F9"/>
  </mergeCells>
  <phoneticPr fontId="31" type="noConversion"/>
  <hyperlinks>
    <hyperlink ref="A5:J5" location="Account_Summary" display="Account Summary" xr:uid="{00000000-0004-0000-1100-000000000000}"/>
    <hyperlink ref="A6:J6" location="Table_of_Contents" display="Table of Contents" xr:uid="{00000000-0004-0000-1100-000001000000}"/>
  </hyperlinks>
  <pageMargins left="0.75" right="0.75" top="1" bottom="1" header="0.5" footer="0.5"/>
  <pageSetup orientation="portrait" r:id="rId1"/>
  <headerFooter alignWithMargins="0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0.42578125" style="200" customWidth="1"/>
    <col min="2" max="2" width="25" style="200" customWidth="1"/>
    <col min="3" max="8" width="9.140625" style="200"/>
    <col min="9" max="9" width="23.5703125" style="200" customWidth="1"/>
    <col min="10" max="10" width="17.28515625" style="200" customWidth="1"/>
    <col min="11" max="16384" width="9.140625" style="200"/>
  </cols>
  <sheetData>
    <row r="1" spans="1:10" ht="30" x14ac:dyDescent="0.2">
      <c r="A1" s="519" t="s">
        <v>754</v>
      </c>
      <c r="B1" s="519"/>
      <c r="C1" s="519"/>
      <c r="D1" s="519"/>
      <c r="E1" s="519"/>
      <c r="F1" s="519"/>
      <c r="G1" s="519"/>
      <c r="H1" s="519"/>
      <c r="I1" s="519"/>
      <c r="J1" s="519"/>
    </row>
    <row r="2" spans="1:10" s="204" customFormat="1" ht="23.25" x14ac:dyDescent="0.2">
      <c r="A2" s="520" t="s">
        <v>0</v>
      </c>
      <c r="B2" s="520"/>
      <c r="C2" s="520"/>
      <c r="D2" s="520"/>
      <c r="E2" s="520"/>
      <c r="F2" s="520"/>
      <c r="G2" s="520"/>
      <c r="H2" s="520"/>
      <c r="I2" s="520"/>
      <c r="J2" s="520"/>
    </row>
    <row r="3" spans="1:10" s="204" customFormat="1" ht="23.25" x14ac:dyDescent="0.2">
      <c r="A3" s="520" t="s">
        <v>769</v>
      </c>
      <c r="B3" s="520"/>
      <c r="C3" s="520"/>
      <c r="D3" s="520"/>
      <c r="E3" s="520"/>
      <c r="F3" s="520"/>
      <c r="G3" s="520"/>
      <c r="H3" s="520"/>
      <c r="I3" s="520"/>
      <c r="J3" s="520"/>
    </row>
    <row r="4" spans="1:10" s="204" customFormat="1" ht="23.25" x14ac:dyDescent="0.2">
      <c r="A4" s="520" t="s">
        <v>757</v>
      </c>
      <c r="B4" s="520"/>
      <c r="C4" s="520"/>
      <c r="D4" s="520"/>
      <c r="E4" s="520"/>
      <c r="F4" s="520"/>
      <c r="G4" s="520"/>
      <c r="H4" s="520"/>
      <c r="I4" s="520"/>
      <c r="J4" s="520"/>
    </row>
    <row r="5" spans="1:10" ht="23.25" x14ac:dyDescent="0.2">
      <c r="A5" s="521" t="s">
        <v>730</v>
      </c>
      <c r="B5" s="521"/>
      <c r="C5" s="521"/>
      <c r="D5" s="521"/>
      <c r="E5" s="521"/>
      <c r="F5" s="521"/>
      <c r="G5" s="521"/>
      <c r="H5" s="521"/>
      <c r="I5" s="521"/>
      <c r="J5" s="521"/>
    </row>
    <row r="6" spans="1:10" ht="24.95" customHeight="1" x14ac:dyDescent="0.2">
      <c r="A6" s="512" t="s">
        <v>729</v>
      </c>
      <c r="B6" s="512"/>
      <c r="C6" s="512"/>
      <c r="D6" s="512"/>
      <c r="E6" s="512"/>
      <c r="F6" s="512"/>
      <c r="G6" s="512"/>
      <c r="H6" s="512"/>
      <c r="I6" s="512"/>
      <c r="J6" s="512"/>
    </row>
    <row r="7" spans="1:10" s="205" customFormat="1" ht="24.95" customHeight="1" x14ac:dyDescent="0.2">
      <c r="A7" s="513" t="s">
        <v>764</v>
      </c>
      <c r="B7" s="513"/>
      <c r="C7" s="513"/>
      <c r="D7" s="513"/>
      <c r="E7" s="513"/>
      <c r="F7" s="513"/>
      <c r="G7" s="513"/>
      <c r="H7" s="513"/>
      <c r="I7" s="513"/>
      <c r="J7" s="88">
        <f>I21</f>
        <v>0</v>
      </c>
    </row>
    <row r="8" spans="1:10" ht="23.25" x14ac:dyDescent="0.2">
      <c r="A8" s="206" t="s">
        <v>22</v>
      </c>
      <c r="B8" s="515" t="s">
        <v>715</v>
      </c>
      <c r="C8" s="517">
        <v>2</v>
      </c>
      <c r="D8" s="517">
        <v>4</v>
      </c>
      <c r="E8" s="517">
        <v>6</v>
      </c>
      <c r="F8" s="517">
        <v>8</v>
      </c>
      <c r="G8" s="517">
        <v>10</v>
      </c>
      <c r="H8" s="517">
        <v>12</v>
      </c>
      <c r="I8" s="517" t="s">
        <v>8</v>
      </c>
      <c r="J8" s="515" t="s">
        <v>10</v>
      </c>
    </row>
    <row r="9" spans="1:10" ht="23.25" x14ac:dyDescent="0.2">
      <c r="A9" s="207" t="s">
        <v>734</v>
      </c>
      <c r="B9" s="516"/>
      <c r="C9" s="518"/>
      <c r="D9" s="518"/>
      <c r="E9" s="518"/>
      <c r="F9" s="518"/>
      <c r="G9" s="518"/>
      <c r="H9" s="518"/>
      <c r="I9" s="518"/>
      <c r="J9" s="516"/>
    </row>
    <row r="10" spans="1:10" ht="23.25" x14ac:dyDescent="0.35">
      <c r="A10" s="208" t="s">
        <v>125</v>
      </c>
      <c r="B10" s="50">
        <v>2.75</v>
      </c>
      <c r="C10" s="196">
        <v>0</v>
      </c>
      <c r="D10" s="197">
        <v>0</v>
      </c>
      <c r="E10" s="197">
        <v>0</v>
      </c>
      <c r="F10" s="197">
        <v>0</v>
      </c>
      <c r="G10" s="197">
        <v>0</v>
      </c>
      <c r="H10" s="197"/>
      <c r="I10" s="32">
        <f>SUM(C10:H10)</f>
        <v>0</v>
      </c>
      <c r="J10" s="25">
        <f>I10*B10</f>
        <v>0</v>
      </c>
    </row>
    <row r="11" spans="1:10" ht="23.25" x14ac:dyDescent="0.35">
      <c r="A11" s="208" t="s">
        <v>126</v>
      </c>
      <c r="B11" s="50">
        <v>2.75</v>
      </c>
      <c r="C11" s="196">
        <v>0</v>
      </c>
      <c r="D11" s="197">
        <v>0</v>
      </c>
      <c r="E11" s="197">
        <v>0</v>
      </c>
      <c r="F11" s="197">
        <v>0</v>
      </c>
      <c r="G11" s="197">
        <v>0</v>
      </c>
      <c r="H11" s="197">
        <v>0</v>
      </c>
      <c r="I11" s="32">
        <f t="shared" ref="I11:I19" si="0">SUM(C11:H11)</f>
        <v>0</v>
      </c>
      <c r="J11" s="25">
        <f t="shared" ref="J11:J19" si="1">B11*I11</f>
        <v>0</v>
      </c>
    </row>
    <row r="12" spans="1:10" ht="23.25" x14ac:dyDescent="0.35">
      <c r="A12" s="208" t="s">
        <v>127</v>
      </c>
      <c r="B12" s="50">
        <v>2.75</v>
      </c>
      <c r="C12" s="196">
        <v>0</v>
      </c>
      <c r="D12" s="197">
        <v>0</v>
      </c>
      <c r="E12" s="197">
        <v>0</v>
      </c>
      <c r="F12" s="197">
        <v>0</v>
      </c>
      <c r="G12" s="197">
        <v>0</v>
      </c>
      <c r="H12" s="197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208" t="s">
        <v>128</v>
      </c>
      <c r="B13" s="50">
        <v>2.75</v>
      </c>
      <c r="C13" s="196">
        <v>0</v>
      </c>
      <c r="D13" s="197">
        <v>0</v>
      </c>
      <c r="E13" s="197">
        <v>0</v>
      </c>
      <c r="F13" s="197">
        <v>0</v>
      </c>
      <c r="G13" s="197">
        <v>0</v>
      </c>
      <c r="H13" s="197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08" t="s">
        <v>129</v>
      </c>
      <c r="B14" s="50">
        <v>2.75</v>
      </c>
      <c r="C14" s="196">
        <v>0</v>
      </c>
      <c r="D14" s="197">
        <v>0</v>
      </c>
      <c r="E14" s="197">
        <v>0</v>
      </c>
      <c r="F14" s="197">
        <v>0</v>
      </c>
      <c r="G14" s="197">
        <v>0</v>
      </c>
      <c r="H14" s="197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08" t="s">
        <v>1014</v>
      </c>
      <c r="B15" s="50">
        <v>2.75</v>
      </c>
      <c r="C15" s="196">
        <v>0</v>
      </c>
      <c r="D15" s="197">
        <v>0</v>
      </c>
      <c r="E15" s="197">
        <v>0</v>
      </c>
      <c r="F15" s="197">
        <v>0</v>
      </c>
      <c r="G15" s="197">
        <v>0</v>
      </c>
      <c r="H15" s="197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08" t="s">
        <v>131</v>
      </c>
      <c r="B16" s="50">
        <v>2.75</v>
      </c>
      <c r="C16" s="196">
        <v>0</v>
      </c>
      <c r="D16" s="197">
        <v>0</v>
      </c>
      <c r="E16" s="197">
        <v>0</v>
      </c>
      <c r="F16" s="197">
        <v>0</v>
      </c>
      <c r="G16" s="197">
        <v>0</v>
      </c>
      <c r="H16" s="197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08" t="s">
        <v>132</v>
      </c>
      <c r="B17" s="50">
        <v>2.75</v>
      </c>
      <c r="C17" s="196">
        <v>0</v>
      </c>
      <c r="D17" s="197">
        <v>0</v>
      </c>
      <c r="E17" s="197">
        <v>0</v>
      </c>
      <c r="F17" s="197">
        <v>0</v>
      </c>
      <c r="G17" s="197">
        <v>0</v>
      </c>
      <c r="H17" s="197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08" t="s">
        <v>105</v>
      </c>
      <c r="B18" s="50">
        <v>2.75</v>
      </c>
      <c r="C18" s="196">
        <v>0</v>
      </c>
      <c r="D18" s="197">
        <v>0</v>
      </c>
      <c r="E18" s="197">
        <v>0</v>
      </c>
      <c r="F18" s="197">
        <v>0</v>
      </c>
      <c r="G18" s="197">
        <v>0</v>
      </c>
      <c r="H18" s="197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08" t="s">
        <v>133</v>
      </c>
      <c r="B19" s="50">
        <v>2.75</v>
      </c>
      <c r="C19" s="196">
        <v>0</v>
      </c>
      <c r="D19" s="197">
        <v>0</v>
      </c>
      <c r="E19" s="197">
        <v>0</v>
      </c>
      <c r="F19" s="197">
        <v>0</v>
      </c>
      <c r="G19" s="197">
        <v>0</v>
      </c>
      <c r="H19" s="197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206" t="s">
        <v>22</v>
      </c>
      <c r="B20" s="209" t="s">
        <v>808</v>
      </c>
      <c r="C20" s="210">
        <v>2</v>
      </c>
      <c r="D20" s="211">
        <v>4</v>
      </c>
      <c r="E20" s="211">
        <v>6</v>
      </c>
      <c r="F20" s="211">
        <v>8</v>
      </c>
      <c r="G20" s="211">
        <v>10</v>
      </c>
      <c r="H20" s="212">
        <v>12</v>
      </c>
      <c r="I20" s="45" t="s">
        <v>8</v>
      </c>
      <c r="J20" s="86" t="s">
        <v>10</v>
      </c>
    </row>
    <row r="21" spans="1:10" s="213" customFormat="1" ht="23.25" customHeight="1" x14ac:dyDescent="0.35">
      <c r="A21" s="514" t="s">
        <v>763</v>
      </c>
      <c r="B21" s="514"/>
      <c r="C21" s="32">
        <f>SUM(C10:C19)</f>
        <v>0</v>
      </c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SUM(J10:J19)</f>
        <v>0</v>
      </c>
    </row>
    <row r="22" spans="1:10" ht="24.95" customHeight="1" x14ac:dyDescent="0.2">
      <c r="A22" s="486" t="s">
        <v>756</v>
      </c>
      <c r="B22" s="487"/>
      <c r="C22" s="487"/>
      <c r="D22" s="487"/>
      <c r="E22" s="487"/>
      <c r="F22" s="487"/>
      <c r="G22" s="487"/>
      <c r="H22" s="487"/>
      <c r="I22" s="487"/>
      <c r="J22" s="488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200-000000000000}"/>
    <hyperlink ref="A6:J6" location="Table_of_Contents" display="Table of Contents" xr:uid="{00000000-0004-0000-1200-000001000000}"/>
    <hyperlink ref="A9" r:id="rId1" xr:uid="{00000000-0004-0000-1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A4A411-3239-4A24-9424-EA1ADBFB92AF}">
  <dimension ref="A1:H16"/>
  <sheetViews>
    <sheetView showZeros="0" topLeftCell="A7" workbookViewId="0">
      <selection activeCell="F14" sqref="F14"/>
    </sheetView>
  </sheetViews>
  <sheetFormatPr defaultRowHeight="12.75" x14ac:dyDescent="0.2"/>
  <cols>
    <col min="1" max="1" width="34.85546875" customWidth="1"/>
    <col min="2" max="2" width="24" customWidth="1"/>
    <col min="7" max="7" width="19.140625" customWidth="1"/>
    <col min="8" max="8" width="20.7109375" customWidth="1"/>
  </cols>
  <sheetData>
    <row r="1" spans="1:8" ht="30" x14ac:dyDescent="0.2">
      <c r="A1" s="519" t="s">
        <v>754</v>
      </c>
      <c r="B1" s="519"/>
      <c r="C1" s="519"/>
      <c r="D1" s="519"/>
      <c r="E1" s="519"/>
      <c r="F1" s="519"/>
      <c r="G1" s="519"/>
      <c r="H1" s="519"/>
    </row>
    <row r="2" spans="1:8" ht="23.25" x14ac:dyDescent="0.2">
      <c r="A2" s="520" t="s">
        <v>0</v>
      </c>
      <c r="B2" s="520"/>
      <c r="C2" s="520"/>
      <c r="D2" s="520"/>
      <c r="E2" s="520"/>
      <c r="F2" s="520"/>
      <c r="G2" s="520"/>
      <c r="H2" s="520"/>
    </row>
    <row r="3" spans="1:8" ht="23.25" x14ac:dyDescent="0.2">
      <c r="A3" s="520" t="s">
        <v>992</v>
      </c>
      <c r="B3" s="520"/>
      <c r="C3" s="520"/>
      <c r="D3" s="520"/>
      <c r="E3" s="520"/>
      <c r="F3" s="520"/>
      <c r="G3" s="520"/>
      <c r="H3" s="520"/>
    </row>
    <row r="4" spans="1:8" ht="23.25" x14ac:dyDescent="0.2">
      <c r="A4" s="520" t="s">
        <v>757</v>
      </c>
      <c r="B4" s="520"/>
      <c r="C4" s="520"/>
      <c r="D4" s="520"/>
      <c r="E4" s="520"/>
      <c r="F4" s="520"/>
      <c r="G4" s="520"/>
      <c r="H4" s="520"/>
    </row>
    <row r="5" spans="1:8" ht="23.25" x14ac:dyDescent="0.2">
      <c r="A5" s="521" t="s">
        <v>730</v>
      </c>
      <c r="B5" s="521"/>
      <c r="C5" s="521"/>
      <c r="D5" s="521"/>
      <c r="E5" s="521"/>
      <c r="F5" s="521"/>
      <c r="G5" s="521"/>
      <c r="H5" s="521"/>
    </row>
    <row r="6" spans="1:8" ht="23.25" x14ac:dyDescent="0.2">
      <c r="A6" s="512" t="s">
        <v>729</v>
      </c>
      <c r="B6" s="512"/>
      <c r="C6" s="512"/>
      <c r="D6" s="512"/>
      <c r="E6" s="512"/>
      <c r="F6" s="512"/>
      <c r="G6" s="512"/>
      <c r="H6" s="512"/>
    </row>
    <row r="7" spans="1:8" ht="23.25" x14ac:dyDescent="0.2">
      <c r="A7" s="513" t="s">
        <v>764</v>
      </c>
      <c r="B7" s="513"/>
      <c r="C7" s="513"/>
      <c r="D7" s="513"/>
      <c r="E7" s="513"/>
      <c r="F7" s="513"/>
      <c r="G7" s="513"/>
      <c r="H7" s="88">
        <f>G15</f>
        <v>0</v>
      </c>
    </row>
    <row r="8" spans="1:8" ht="23.25" x14ac:dyDescent="0.2">
      <c r="A8" s="206" t="s">
        <v>991</v>
      </c>
      <c r="B8" s="515" t="s">
        <v>715</v>
      </c>
      <c r="C8" s="517">
        <v>6</v>
      </c>
      <c r="D8" s="517">
        <v>8</v>
      </c>
      <c r="E8" s="517">
        <v>10</v>
      </c>
      <c r="F8" s="517">
        <v>12</v>
      </c>
      <c r="G8" s="517" t="s">
        <v>8</v>
      </c>
      <c r="H8" s="515" t="s">
        <v>10</v>
      </c>
    </row>
    <row r="9" spans="1:8" ht="23.25" x14ac:dyDescent="0.35">
      <c r="A9" s="293" t="s">
        <v>734</v>
      </c>
      <c r="B9" s="516"/>
      <c r="C9" s="518"/>
      <c r="D9" s="518"/>
      <c r="E9" s="518"/>
      <c r="F9" s="518"/>
      <c r="G9" s="518"/>
      <c r="H9" s="516"/>
    </row>
    <row r="10" spans="1:8" ht="23.25" x14ac:dyDescent="0.35">
      <c r="A10" s="208" t="s">
        <v>994</v>
      </c>
      <c r="B10" s="50">
        <v>2</v>
      </c>
      <c r="C10" s="197">
        <v>0</v>
      </c>
      <c r="D10" s="197">
        <v>0</v>
      </c>
      <c r="E10" s="197">
        <v>0</v>
      </c>
      <c r="F10" s="197">
        <v>0</v>
      </c>
      <c r="G10" s="32">
        <f>SUM(C10:F10)</f>
        <v>0</v>
      </c>
      <c r="H10" s="25">
        <f>G10*B10</f>
        <v>0</v>
      </c>
    </row>
    <row r="11" spans="1:8" ht="23.25" x14ac:dyDescent="0.35">
      <c r="A11" s="208" t="s">
        <v>993</v>
      </c>
      <c r="B11" s="50">
        <v>2</v>
      </c>
      <c r="C11" s="197">
        <v>0</v>
      </c>
      <c r="D11" s="197">
        <v>0</v>
      </c>
      <c r="E11" s="197">
        <v>0</v>
      </c>
      <c r="F11" s="197">
        <v>0</v>
      </c>
      <c r="G11" s="32">
        <f>SUM(C11:F11)</f>
        <v>0</v>
      </c>
      <c r="H11" s="25">
        <f>B11*G11</f>
        <v>0</v>
      </c>
    </row>
    <row r="12" spans="1:8" ht="23.25" x14ac:dyDescent="0.35">
      <c r="A12" s="208" t="s">
        <v>996</v>
      </c>
      <c r="B12" s="50">
        <v>2</v>
      </c>
      <c r="C12" s="197">
        <v>0</v>
      </c>
      <c r="D12" s="197">
        <v>0</v>
      </c>
      <c r="E12" s="197">
        <v>0</v>
      </c>
      <c r="F12" s="197">
        <v>0</v>
      </c>
      <c r="G12" s="32">
        <f>SUM(C12:F12)</f>
        <v>0</v>
      </c>
      <c r="H12" s="25">
        <f>B12*G12</f>
        <v>0</v>
      </c>
    </row>
    <row r="13" spans="1:8" ht="23.25" x14ac:dyDescent="0.35">
      <c r="A13" s="208" t="s">
        <v>995</v>
      </c>
      <c r="B13" s="50">
        <v>2</v>
      </c>
      <c r="C13" s="197">
        <v>0</v>
      </c>
      <c r="D13" s="197">
        <v>0</v>
      </c>
      <c r="E13" s="197">
        <v>0</v>
      </c>
      <c r="F13" s="197">
        <v>0</v>
      </c>
      <c r="G13" s="32">
        <f>SUM(C13:F13)</f>
        <v>0</v>
      </c>
      <c r="H13" s="25">
        <f>B13*G13</f>
        <v>0</v>
      </c>
    </row>
    <row r="14" spans="1:8" ht="23.25" x14ac:dyDescent="0.35">
      <c r="A14" s="206" t="s">
        <v>992</v>
      </c>
      <c r="B14" s="209" t="s">
        <v>808</v>
      </c>
      <c r="C14" s="211">
        <v>6</v>
      </c>
      <c r="D14" s="211">
        <v>8</v>
      </c>
      <c r="E14" s="211">
        <v>10</v>
      </c>
      <c r="F14" s="212">
        <v>12</v>
      </c>
      <c r="G14" s="45" t="s">
        <v>8</v>
      </c>
      <c r="H14" s="86" t="s">
        <v>10</v>
      </c>
    </row>
    <row r="15" spans="1:8" ht="23.25" x14ac:dyDescent="0.35">
      <c r="A15" s="514" t="s">
        <v>763</v>
      </c>
      <c r="B15" s="514"/>
      <c r="C15" s="32">
        <f t="shared" ref="C15:H15" si="0">SUM(C10:C13)</f>
        <v>0</v>
      </c>
      <c r="D15" s="32">
        <f t="shared" si="0"/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91">
        <f t="shared" si="0"/>
        <v>0</v>
      </c>
    </row>
    <row r="16" spans="1:8" ht="23.25" x14ac:dyDescent="0.2">
      <c r="A16" s="486" t="s">
        <v>756</v>
      </c>
      <c r="B16" s="487"/>
      <c r="C16" s="487"/>
      <c r="D16" s="487"/>
      <c r="E16" s="487"/>
      <c r="F16" s="487"/>
      <c r="G16" s="487"/>
      <c r="H16" s="488"/>
    </row>
  </sheetData>
  <mergeCells count="16">
    <mergeCell ref="H8:H9"/>
    <mergeCell ref="A15:B15"/>
    <mergeCell ref="A16:H16"/>
    <mergeCell ref="A7:G7"/>
    <mergeCell ref="B8:B9"/>
    <mergeCell ref="C8:C9"/>
    <mergeCell ref="D8:D9"/>
    <mergeCell ref="E8:E9"/>
    <mergeCell ref="F8:F9"/>
    <mergeCell ref="G8:G9"/>
    <mergeCell ref="A6:H6"/>
    <mergeCell ref="A1:H1"/>
    <mergeCell ref="A2:H2"/>
    <mergeCell ref="A3:H3"/>
    <mergeCell ref="A4:H4"/>
    <mergeCell ref="A5:H5"/>
  </mergeCells>
  <hyperlinks>
    <hyperlink ref="A5:H5" location="Account_Summary" display="Account Summary" xr:uid="{F2CC288F-52C8-4868-BBCD-A6C7F9499EA7}"/>
    <hyperlink ref="A6:H6" location="Table_of_Contents" display="Table of Contents" xr:uid="{721646B4-9E7F-4610-AC61-7C67EFED5BB9}"/>
  </hyperlink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H68"/>
  <sheetViews>
    <sheetView showZeros="0" topLeftCell="A2" zoomScale="80" workbookViewId="0">
      <selection activeCell="A4" sqref="A4:F4"/>
    </sheetView>
  </sheetViews>
  <sheetFormatPr defaultRowHeight="12.75" x14ac:dyDescent="0.2"/>
  <cols>
    <col min="1" max="1" width="57.7109375" customWidth="1"/>
    <col min="2" max="2" width="16.85546875" customWidth="1"/>
    <col min="3" max="3" width="18.7109375" customWidth="1"/>
    <col min="4" max="4" width="50.42578125" customWidth="1"/>
    <col min="5" max="5" width="22.42578125" customWidth="1"/>
    <col min="6" max="6" width="16.42578125" customWidth="1"/>
  </cols>
  <sheetData>
    <row r="1" spans="1:6" ht="30" x14ac:dyDescent="0.4">
      <c r="A1" s="426" t="s">
        <v>0</v>
      </c>
      <c r="B1" s="426"/>
      <c r="C1" s="426"/>
      <c r="D1" s="426"/>
      <c r="E1" s="426"/>
      <c r="F1" s="426"/>
    </row>
    <row r="2" spans="1:6" ht="23.25" x14ac:dyDescent="0.2">
      <c r="A2" s="427" t="s">
        <v>911</v>
      </c>
      <c r="B2" s="428"/>
      <c r="C2" s="428"/>
      <c r="D2" s="428"/>
      <c r="E2" s="428"/>
      <c r="F2" s="428"/>
    </row>
    <row r="3" spans="1:6" ht="20.25" x14ac:dyDescent="0.2">
      <c r="A3" s="429" t="s">
        <v>917</v>
      </c>
      <c r="B3" s="429"/>
      <c r="C3" s="429"/>
      <c r="D3" s="429"/>
      <c r="E3" s="429"/>
      <c r="F3" s="429"/>
    </row>
    <row r="4" spans="1:6" s="68" customFormat="1" ht="20.25" x14ac:dyDescent="0.3">
      <c r="A4" s="430" t="s">
        <v>730</v>
      </c>
      <c r="B4" s="423"/>
      <c r="C4" s="423"/>
      <c r="D4" s="423"/>
      <c r="E4" s="423"/>
      <c r="F4" s="423"/>
    </row>
    <row r="5" spans="1:6" s="74" customFormat="1" ht="20.25" x14ac:dyDescent="0.2">
      <c r="A5" s="241" t="s">
        <v>801</v>
      </c>
      <c r="B5" s="242" t="s">
        <v>802</v>
      </c>
      <c r="C5" s="242" t="s">
        <v>68</v>
      </c>
      <c r="D5" s="243" t="s">
        <v>801</v>
      </c>
      <c r="E5" s="242" t="s">
        <v>802</v>
      </c>
      <c r="F5" s="242" t="s">
        <v>68</v>
      </c>
    </row>
    <row r="6" spans="1:6" s="1" customFormat="1" ht="20.25" x14ac:dyDescent="0.3">
      <c r="A6" s="163" t="s">
        <v>727</v>
      </c>
      <c r="B6" s="244">
        <f>'Anglers Choice'!J7</f>
        <v>0</v>
      </c>
      <c r="C6" s="245">
        <f>'Anglers Choice'!J16</f>
        <v>0</v>
      </c>
      <c r="D6" s="164" t="s">
        <v>15</v>
      </c>
      <c r="E6" s="244">
        <f>Ants!J7</f>
        <v>0</v>
      </c>
      <c r="F6" s="245">
        <f>Ants!J13</f>
        <v>0</v>
      </c>
    </row>
    <row r="7" spans="1:6" s="1" customFormat="1" ht="20.25" x14ac:dyDescent="0.3">
      <c r="A7" s="164" t="s">
        <v>16</v>
      </c>
      <c r="B7" s="244">
        <f>'Baitfish Flies'!F8</f>
        <v>0</v>
      </c>
      <c r="C7" s="245">
        <f>'Baitfish Flies'!F20</f>
        <v>0</v>
      </c>
      <c r="D7" s="164" t="s">
        <v>681</v>
      </c>
      <c r="E7" s="244">
        <f>'Beadhead Eggs'!J7</f>
        <v>0</v>
      </c>
      <c r="F7" s="246">
        <f>'Beadhead Eggs'!J21</f>
        <v>0</v>
      </c>
    </row>
    <row r="8" spans="1:6" s="114" customFormat="1" ht="20.25" x14ac:dyDescent="0.3">
      <c r="A8" s="170" t="s">
        <v>910</v>
      </c>
      <c r="B8" s="244">
        <f>'Baitfish Imitations'!G7</f>
        <v>0</v>
      </c>
      <c r="C8" s="245">
        <f>'Baitfish Imitations'!G14</f>
        <v>0</v>
      </c>
      <c r="D8" s="165" t="s">
        <v>17</v>
      </c>
      <c r="E8" s="244">
        <f>Beetles!J7</f>
        <v>0</v>
      </c>
      <c r="F8" s="247">
        <f>Beetles!J7</f>
        <v>0</v>
      </c>
    </row>
    <row r="9" spans="1:6" s="1" customFormat="1" ht="20.25" x14ac:dyDescent="0.3">
      <c r="A9" s="163" t="s">
        <v>867</v>
      </c>
      <c r="B9" s="244">
        <f>'Bead Head Nymphs'!J7</f>
        <v>0</v>
      </c>
      <c r="C9" s="245">
        <f>'Bead Head Nymphs'!J21</f>
        <v>0</v>
      </c>
      <c r="D9" s="166" t="s">
        <v>18</v>
      </c>
      <c r="E9" s="250">
        <f>Bombers!J7</f>
        <v>0</v>
      </c>
      <c r="F9" s="251">
        <f>Bombers!J38</f>
        <v>0</v>
      </c>
    </row>
    <row r="10" spans="1:6" s="141" customFormat="1" ht="20.25" x14ac:dyDescent="0.3">
      <c r="A10" s="163" t="s">
        <v>873</v>
      </c>
      <c r="B10" s="248">
        <f>'Blood Worms'!J7</f>
        <v>0</v>
      </c>
      <c r="C10" s="249">
        <f>'Blood Worms'!J15</f>
        <v>0</v>
      </c>
      <c r="D10" s="164" t="s">
        <v>20</v>
      </c>
      <c r="E10" s="244">
        <f>Bugs!J7</f>
        <v>0</v>
      </c>
      <c r="F10" s="246">
        <f>Bugs!J44</f>
        <v>0</v>
      </c>
    </row>
    <row r="11" spans="1:6" s="1" customFormat="1" ht="20.25" x14ac:dyDescent="0.2">
      <c r="A11" s="164" t="s">
        <v>19</v>
      </c>
      <c r="B11" s="244">
        <f>'Buck Bugs'!J7</f>
        <v>0</v>
      </c>
      <c r="C11" s="245">
        <f>'Buck Bugs'!J24</f>
        <v>0</v>
      </c>
      <c r="D11" s="164" t="s">
        <v>81</v>
      </c>
      <c r="E11" s="244">
        <f>'Bumble Bee Bombers'!J7</f>
        <v>0</v>
      </c>
      <c r="F11" s="245">
        <f>'Bumble Bee Bombers'!J18</f>
        <v>0</v>
      </c>
    </row>
    <row r="12" spans="1:6" s="1" customFormat="1" ht="20.25" x14ac:dyDescent="0.3">
      <c r="A12" s="168" t="s">
        <v>120</v>
      </c>
      <c r="B12" s="244">
        <f>'Butterflies Dry Collar'!J7</f>
        <v>0</v>
      </c>
      <c r="C12" s="245">
        <f>'Butterflies Dry Collar'!J21</f>
        <v>0</v>
      </c>
      <c r="D12" s="168" t="s">
        <v>21</v>
      </c>
      <c r="E12" s="244">
        <f>'Butterflies Dry No Collar'!J7</f>
        <v>0</v>
      </c>
      <c r="F12" s="246">
        <f>'Butterflies Dry No Collar'!J21</f>
        <v>0</v>
      </c>
    </row>
    <row r="13" spans="1:6" s="1" customFormat="1" ht="20.25" x14ac:dyDescent="0.2">
      <c r="A13" s="168" t="s">
        <v>22</v>
      </c>
      <c r="B13" s="244">
        <f>'Butterflies Wet'!J7</f>
        <v>0</v>
      </c>
      <c r="C13" s="247">
        <f>'Butterflies Wet'!J21</f>
        <v>0</v>
      </c>
      <c r="D13" s="169" t="s">
        <v>733</v>
      </c>
      <c r="E13" s="244">
        <f>'CBC Wet'!J7</f>
        <v>0</v>
      </c>
      <c r="F13" s="245">
        <f>'CBC Wet'!J17</f>
        <v>0</v>
      </c>
    </row>
    <row r="14" spans="1:6" s="178" customFormat="1" ht="20.25" x14ac:dyDescent="0.3">
      <c r="A14" s="168" t="s">
        <v>862</v>
      </c>
      <c r="B14" s="338">
        <f>'Caddis Flies'!J7</f>
        <v>0</v>
      </c>
      <c r="C14" s="339"/>
      <c r="D14" s="168" t="s">
        <v>865</v>
      </c>
      <c r="E14" s="338">
        <f>'Double Bunny'!J7</f>
        <v>0</v>
      </c>
      <c r="F14" s="341">
        <f>'Double Bunny'!J11</f>
        <v>0</v>
      </c>
    </row>
    <row r="15" spans="1:6" s="178" customFormat="1" ht="20.25" x14ac:dyDescent="0.3">
      <c r="A15" s="168" t="s">
        <v>888</v>
      </c>
      <c r="B15" s="338">
        <f>'Caddis Pupa'!J7</f>
        <v>0</v>
      </c>
      <c r="C15" s="339">
        <f>'Caddis Pupa'!J17</f>
        <v>0</v>
      </c>
      <c r="D15" s="340" t="s">
        <v>890</v>
      </c>
      <c r="E15" s="338">
        <f>'Glitter Bugs'!J7</f>
        <v>0</v>
      </c>
      <c r="F15" s="341">
        <f>'Glitter Bugs'!J20</f>
        <v>0</v>
      </c>
    </row>
    <row r="16" spans="1:6" s="114" customFormat="1" ht="20.25" x14ac:dyDescent="0.3">
      <c r="A16" s="168" t="s">
        <v>880</v>
      </c>
      <c r="B16" s="244">
        <f>Chironomids!J7</f>
        <v>0</v>
      </c>
      <c r="C16" s="247">
        <f>Chironomids!J12</f>
        <v>0</v>
      </c>
      <c r="D16" s="168" t="s">
        <v>148</v>
      </c>
      <c r="E16" s="244">
        <f>'Crystal Eggs'!J7</f>
        <v>0</v>
      </c>
      <c r="F16" s="246">
        <f>'Crystal Eggs'!J20</f>
        <v>0</v>
      </c>
    </row>
    <row r="17" spans="1:6" s="114" customFormat="1" ht="20.25" x14ac:dyDescent="0.3">
      <c r="A17" s="168" t="s">
        <v>938</v>
      </c>
      <c r="B17" s="244">
        <f>'Community Flies'!J7</f>
        <v>0</v>
      </c>
      <c r="C17" s="247">
        <f>'Community Flies'!J22</f>
        <v>0</v>
      </c>
      <c r="D17" s="168" t="s">
        <v>991</v>
      </c>
      <c r="E17" s="244">
        <f>'C - Flies'!H7</f>
        <v>0</v>
      </c>
      <c r="F17" s="246">
        <f>'C - Flies'!H15</f>
        <v>0</v>
      </c>
    </row>
    <row r="18" spans="1:6" s="1" customFormat="1" ht="20.25" x14ac:dyDescent="0.2">
      <c r="A18" s="168" t="s">
        <v>23</v>
      </c>
      <c r="B18" s="244">
        <f>Cossebooms!J7</f>
        <v>0</v>
      </c>
      <c r="C18" s="245">
        <f>Cossebooms!J26</f>
        <v>0</v>
      </c>
      <c r="D18" s="168" t="s">
        <v>150</v>
      </c>
      <c r="E18" s="244">
        <f>'Dark Water Flies'!J7</f>
        <v>0</v>
      </c>
      <c r="F18" s="245">
        <f>'Dark Water Flies'!J21</f>
        <v>0</v>
      </c>
    </row>
    <row r="19" spans="1:6" s="178" customFormat="1" ht="20.25" x14ac:dyDescent="0.3">
      <c r="A19" s="168" t="s">
        <v>998</v>
      </c>
      <c r="B19" s="338">
        <f>Crunchers!G7</f>
        <v>0</v>
      </c>
      <c r="C19" s="341">
        <f>Crunchers!G16</f>
        <v>0</v>
      </c>
      <c r="D19" s="168" t="s">
        <v>709</v>
      </c>
      <c r="E19" s="244">
        <f>'Drifter Flies'!J7</f>
        <v>0</v>
      </c>
      <c r="F19" s="246">
        <f>'Drifter Flies'!J13</f>
        <v>0</v>
      </c>
    </row>
    <row r="20" spans="1:6" s="1" customFormat="1" ht="20.25" x14ac:dyDescent="0.3">
      <c r="A20" s="167" t="s">
        <v>149</v>
      </c>
      <c r="B20" s="244">
        <f>'Damsel Flies'!J7</f>
        <v>0</v>
      </c>
      <c r="C20" s="245">
        <f>'Damsel Flies'!J12</f>
        <v>0</v>
      </c>
      <c r="D20" s="169" t="s">
        <v>174</v>
      </c>
      <c r="E20" s="252">
        <f>'Epoxy Minnows'!J7</f>
        <v>0</v>
      </c>
      <c r="F20" s="245">
        <f>'Epoxy Minnows'!J17</f>
        <v>0</v>
      </c>
    </row>
    <row r="21" spans="1:6" s="1" customFormat="1" ht="20.25" x14ac:dyDescent="0.3">
      <c r="A21" s="168" t="s">
        <v>24</v>
      </c>
      <c r="B21" s="244">
        <f>'Deer Hair Frogs'!J7</f>
        <v>0</v>
      </c>
      <c r="C21" s="245">
        <f>'Deer Hair Frogs'!J11</f>
        <v>0</v>
      </c>
      <c r="D21" s="169" t="s">
        <v>181</v>
      </c>
      <c r="E21" s="244">
        <f>'Flash Bombers'!J7</f>
        <v>0</v>
      </c>
      <c r="F21" s="246">
        <f>'Flash Bombers'!J22</f>
        <v>0</v>
      </c>
    </row>
    <row r="22" spans="1:6" s="114" customFormat="1" ht="20.25" x14ac:dyDescent="0.3">
      <c r="A22" s="168" t="s">
        <v>486</v>
      </c>
      <c r="B22" s="252">
        <f>'Egg Sucking Leeches'!J7</f>
        <v>0</v>
      </c>
      <c r="C22" s="245"/>
      <c r="D22" s="169" t="s">
        <v>26</v>
      </c>
      <c r="E22" s="244">
        <f>'Foam Bombers'!J7</f>
        <v>0</v>
      </c>
      <c r="F22" s="245">
        <f>'Foam Bombers'!J13</f>
        <v>0</v>
      </c>
    </row>
    <row r="23" spans="1:6" s="114" customFormat="1" ht="20.25" x14ac:dyDescent="0.3">
      <c r="A23" s="169" t="s">
        <v>868</v>
      </c>
      <c r="B23" s="252">
        <f>'Emerging Bead Head Nymphs'!J7</f>
        <v>0</v>
      </c>
      <c r="C23" s="245">
        <f>'Emerging Bead Head Nymphs'!J21</f>
        <v>0</v>
      </c>
      <c r="D23" s="168" t="s">
        <v>28</v>
      </c>
      <c r="E23" s="244">
        <f>'Glo Flies'!J7</f>
        <v>0</v>
      </c>
      <c r="F23" s="246">
        <f>'Glo Flies'!J15</f>
        <v>0</v>
      </c>
    </row>
    <row r="24" spans="1:6" s="114" customFormat="1" ht="20.25" x14ac:dyDescent="0.3">
      <c r="A24" s="168" t="s">
        <v>25</v>
      </c>
      <c r="B24" s="252">
        <f>'Extended Body Mayflies'!J7</f>
        <v>0</v>
      </c>
      <c r="C24" s="245">
        <f>'Extended Body Mayflies'!J17</f>
        <v>0</v>
      </c>
      <c r="D24" s="168" t="s">
        <v>30</v>
      </c>
      <c r="E24" s="244">
        <f>'Grizzly Bugs'!J7</f>
        <v>0</v>
      </c>
      <c r="F24" s="245">
        <f>'Grizzly Bugs'!J14</f>
        <v>0</v>
      </c>
    </row>
    <row r="25" spans="1:6" s="114" customFormat="1" ht="20.25" x14ac:dyDescent="0.3">
      <c r="A25" s="168" t="s">
        <v>193</v>
      </c>
      <c r="B25" s="252">
        <f>'Flies with Eyes'!J7</f>
        <v>0</v>
      </c>
      <c r="C25" s="245">
        <f>'Flies with Eyes'!J13</f>
        <v>0</v>
      </c>
      <c r="D25" s="168" t="s">
        <v>31</v>
      </c>
      <c r="E25" s="252">
        <f>'Grouse Flies'!J7</f>
        <v>0</v>
      </c>
      <c r="F25" s="246">
        <f>'Grouse Flies'!J20</f>
        <v>0</v>
      </c>
    </row>
    <row r="26" spans="1:6" s="114" customFormat="1" ht="20.25" x14ac:dyDescent="0.3">
      <c r="A26" s="168" t="s">
        <v>27</v>
      </c>
      <c r="B26" s="252">
        <f>'Foam Bugs'!J7</f>
        <v>0</v>
      </c>
      <c r="C26" s="245">
        <f>'Foam Bugs'!J11</f>
        <v>0</v>
      </c>
      <c r="D26" s="168" t="s">
        <v>33</v>
      </c>
      <c r="E26" s="252">
        <f>'Humber River Series'!J7</f>
        <v>0</v>
      </c>
      <c r="F26" s="245">
        <f>'Humber River Series'!J20</f>
        <v>0</v>
      </c>
    </row>
    <row r="27" spans="1:6" s="114" customFormat="1" ht="20.25" x14ac:dyDescent="0.3">
      <c r="A27" s="168" t="s">
        <v>29</v>
      </c>
      <c r="B27" s="252">
        <f>'Gold &amp; Silver'!J7</f>
        <v>0</v>
      </c>
      <c r="C27" s="253">
        <f>'Gold &amp; Silver'!J21</f>
        <v>0</v>
      </c>
      <c r="D27" s="168" t="s">
        <v>35</v>
      </c>
      <c r="E27" s="252">
        <f>'Krystal Bugs'!J7</f>
        <v>0</v>
      </c>
      <c r="F27" s="246">
        <f>'Krystal Bugs'!J17</f>
        <v>0</v>
      </c>
    </row>
    <row r="28" spans="1:6" s="114" customFormat="1" ht="20.25" x14ac:dyDescent="0.3">
      <c r="A28" s="168" t="s">
        <v>32</v>
      </c>
      <c r="B28" s="252">
        <f>'Hot Heads'!J7</f>
        <v>0</v>
      </c>
      <c r="C28" s="245">
        <f>'Hot Heads'!J8</f>
        <v>0</v>
      </c>
      <c r="D28" s="168" t="s">
        <v>589</v>
      </c>
      <c r="E28" s="252">
        <f>'Mackerel Flies'!J7</f>
        <v>0</v>
      </c>
      <c r="F28" s="245">
        <f>'Mackerel Flies'!J24</f>
        <v>0</v>
      </c>
    </row>
    <row r="29" spans="1:6" s="114" customFormat="1" ht="20.25" x14ac:dyDescent="0.3">
      <c r="A29" s="168" t="s">
        <v>34</v>
      </c>
      <c r="B29" s="252">
        <f>Humpies!J7</f>
        <v>0</v>
      </c>
      <c r="C29" s="245">
        <f>Humpies!J15</f>
        <v>0</v>
      </c>
      <c r="D29" s="168" t="s">
        <v>927</v>
      </c>
      <c r="E29" s="252">
        <f>'Mackerel Bites'!E7</f>
        <v>0</v>
      </c>
      <c r="F29" s="245">
        <f>'Mackerel Bites'!E12</f>
        <v>0</v>
      </c>
    </row>
    <row r="30" spans="1:6" s="114" customFormat="1" ht="20.25" x14ac:dyDescent="0.3">
      <c r="A30" s="167" t="s">
        <v>750</v>
      </c>
      <c r="B30" s="252">
        <f>'Long Tail Glitter Bugs'!J7</f>
        <v>0</v>
      </c>
      <c r="C30" s="246">
        <f>'Long Tail Glitter Bugs'!J13</f>
        <v>0</v>
      </c>
      <c r="D30" s="164" t="s">
        <v>247</v>
      </c>
      <c r="E30" s="252">
        <f>'Marabou Muddlers'!J7</f>
        <v>0</v>
      </c>
      <c r="F30" s="246">
        <f>'Marabou Muddlers'!J15</f>
        <v>0</v>
      </c>
    </row>
    <row r="31" spans="1:6" s="114" customFormat="1" ht="20.25" x14ac:dyDescent="0.3">
      <c r="A31" s="164" t="s">
        <v>36</v>
      </c>
      <c r="B31" s="252">
        <f>'MacIntoish Flies'!J7</f>
        <v>0</v>
      </c>
      <c r="C31" s="245">
        <f>'MacIntoish Flies'!J13</f>
        <v>0</v>
      </c>
      <c r="D31" s="164" t="s">
        <v>931</v>
      </c>
      <c r="E31" s="252">
        <f>'Mini Bites'!G7</f>
        <v>0</v>
      </c>
      <c r="F31" s="246">
        <f>'Mini Bites'!G13</f>
        <v>0</v>
      </c>
    </row>
    <row r="32" spans="1:6" s="114" customFormat="1" ht="20.25" x14ac:dyDescent="0.3">
      <c r="A32" s="171" t="s">
        <v>37</v>
      </c>
      <c r="B32" s="252">
        <f>Matuka!J7</f>
        <v>0</v>
      </c>
      <c r="C32" s="254">
        <f>Matuka!J14</f>
        <v>0</v>
      </c>
      <c r="D32" s="164" t="s">
        <v>570</v>
      </c>
      <c r="E32" s="252">
        <f>Mice!J7</f>
        <v>0</v>
      </c>
      <c r="F32" s="246">
        <f>Mice!J13</f>
        <v>0</v>
      </c>
    </row>
    <row r="33" spans="1:6" s="114" customFormat="1" ht="20.25" x14ac:dyDescent="0.3">
      <c r="A33" s="164" t="s">
        <v>264</v>
      </c>
      <c r="B33" s="252">
        <f>Minnows!J7</f>
        <v>0</v>
      </c>
      <c r="C33" s="246">
        <f>Minnows!J18</f>
        <v>0</v>
      </c>
      <c r="D33" s="164" t="s">
        <v>632</v>
      </c>
      <c r="E33" s="252">
        <f>'Muddler Minnows'!J7</f>
        <v>0</v>
      </c>
      <c r="F33" s="245">
        <f>'Muddler Minnows'!J39</f>
        <v>0</v>
      </c>
    </row>
    <row r="34" spans="1:6" s="114" customFormat="1" ht="20.25" x14ac:dyDescent="0.3">
      <c r="A34" s="164" t="s">
        <v>38</v>
      </c>
      <c r="B34" s="295">
        <f>'Nu Floatable Bombers'!J7</f>
        <v>0</v>
      </c>
      <c r="C34" s="256">
        <f>'Nu Floatable Bombers'!J24</f>
        <v>0</v>
      </c>
      <c r="D34" s="165" t="s">
        <v>39</v>
      </c>
      <c r="E34" s="252">
        <f>'Polar Baits'!I7</f>
        <v>0</v>
      </c>
      <c r="F34" s="245">
        <f>'Polar Baits'!I18</f>
        <v>0</v>
      </c>
    </row>
    <row r="35" spans="1:6" s="114" customFormat="1" ht="20.25" x14ac:dyDescent="0.3">
      <c r="A35" s="164" t="s">
        <v>607</v>
      </c>
      <c r="B35" s="252">
        <f>'Paddy Francis'!J7</f>
        <v>0</v>
      </c>
      <c r="C35" s="246">
        <f>'Paddy Francis'!J15</f>
        <v>0</v>
      </c>
      <c r="D35" s="164" t="s">
        <v>40</v>
      </c>
      <c r="E35" s="252">
        <f>'Rat Flies'!J7</f>
        <v>0</v>
      </c>
      <c r="F35" s="246">
        <f>'Rat Flies'!J21</f>
        <v>0</v>
      </c>
    </row>
    <row r="36" spans="1:6" s="178" customFormat="1" ht="20.25" x14ac:dyDescent="0.3">
      <c r="A36" s="164" t="s">
        <v>41</v>
      </c>
      <c r="B36" s="244">
        <f>'Dry Flies'!J7</f>
        <v>0</v>
      </c>
      <c r="C36" s="246">
        <f>'Dry Flies'!J22</f>
        <v>0</v>
      </c>
      <c r="D36" s="164" t="s">
        <v>933</v>
      </c>
      <c r="E36" s="295">
        <f>'Smelt Bites - Weighted'!H7</f>
        <v>0</v>
      </c>
      <c r="F36" s="256">
        <f>'Smelt Bites - Weighted'!H18</f>
        <v>0</v>
      </c>
    </row>
    <row r="37" spans="1:6" s="114" customFormat="1" ht="20.25" x14ac:dyDescent="0.3">
      <c r="A37" s="171" t="s">
        <v>43</v>
      </c>
      <c r="B37" s="244">
        <f>'Salmon Wet JC'!J7</f>
        <v>0</v>
      </c>
      <c r="C37" s="246">
        <f>'Salmon Wet JC'!J135</f>
        <v>0</v>
      </c>
      <c r="D37" s="165" t="s">
        <v>740</v>
      </c>
      <c r="E37" s="252">
        <f>'Saltwater Baitfish Flies'!J7</f>
        <v>0</v>
      </c>
      <c r="F37" s="246">
        <f>'Saltwater Baitfish Flies'!J14</f>
        <v>0</v>
      </c>
    </row>
    <row r="38" spans="1:6" s="114" customFormat="1" ht="20.25" x14ac:dyDescent="0.3">
      <c r="A38" s="171" t="s">
        <v>61</v>
      </c>
      <c r="B38" s="278">
        <f>'Saltwater Flies'!J7</f>
        <v>0</v>
      </c>
      <c r="C38" s="256">
        <f>'Saltwater Flies'!J20</f>
        <v>0</v>
      </c>
      <c r="D38" s="164" t="s">
        <v>45</v>
      </c>
      <c r="E38" s="255">
        <f>'Sheppard''s Bombers'!J7</f>
        <v>0</v>
      </c>
      <c r="F38" s="246">
        <f>'Sheppard''s Bombers'!J16</f>
        <v>0</v>
      </c>
    </row>
    <row r="39" spans="1:6" s="114" customFormat="1" ht="20.25" x14ac:dyDescent="0.3">
      <c r="A39" s="167" t="s">
        <v>923</v>
      </c>
      <c r="B39" s="278">
        <f>'Shaggy Bombers'!J7</f>
        <v>0</v>
      </c>
      <c r="C39" s="256">
        <f>'Shaggy Bombers'!J16</f>
        <v>0</v>
      </c>
      <c r="D39" s="164" t="s">
        <v>47</v>
      </c>
      <c r="E39" s="255">
        <f>'Sheppard''s Bugs Chenille Tip'!J7</f>
        <v>0</v>
      </c>
      <c r="F39" s="254">
        <f>'Sheppard''s Bugs Chenille Tip'!J27</f>
        <v>0</v>
      </c>
    </row>
    <row r="40" spans="1:6" s="178" customFormat="1" ht="20.25" x14ac:dyDescent="0.3">
      <c r="A40" s="167" t="s">
        <v>1013</v>
      </c>
      <c r="B40" s="278">
        <f>'Salmon Wet Flies Top 10'!D7</f>
        <v>0</v>
      </c>
      <c r="C40" s="256">
        <f>'Salmon Wet Flies Top 10'!D10</f>
        <v>0</v>
      </c>
      <c r="D40" s="164" t="s">
        <v>628</v>
      </c>
      <c r="E40" s="257">
        <f>'Sparkle Duns'!J7</f>
        <v>0</v>
      </c>
      <c r="F40" s="258">
        <f>'Sparkle Duns'!J16</f>
        <v>0</v>
      </c>
    </row>
    <row r="41" spans="1:6" s="178" customFormat="1" ht="20.25" x14ac:dyDescent="0.3">
      <c r="A41" s="164" t="s">
        <v>44</v>
      </c>
      <c r="B41" s="279">
        <f>'Sea Trout Shrimp'!J7</f>
        <v>0</v>
      </c>
      <c r="C41" s="256">
        <f>'Sea Trout Shrimp'!J20</f>
        <v>0</v>
      </c>
      <c r="D41" s="164" t="s">
        <v>1012</v>
      </c>
      <c r="E41" s="257">
        <f>'Salmon Wet'!I10</f>
        <v>0</v>
      </c>
      <c r="F41" s="258">
        <f>'Salmon Wet'!J10</f>
        <v>0</v>
      </c>
    </row>
    <row r="42" spans="1:6" s="178" customFormat="1" ht="20.25" x14ac:dyDescent="0.3">
      <c r="A42" s="164" t="s">
        <v>46</v>
      </c>
      <c r="B42" s="252">
        <f>'Sheppard''s Buck Bugs'!J7</f>
        <v>0</v>
      </c>
      <c r="C42" s="260">
        <f>'Sheppard''s Buck Bugs'!J41</f>
        <v>0</v>
      </c>
      <c r="D42" s="164" t="s">
        <v>882</v>
      </c>
      <c r="E42" s="257">
        <f>'Special Ties'!J7</f>
        <v>0</v>
      </c>
      <c r="F42" s="258">
        <f>'Special Ties'!J15</f>
        <v>0</v>
      </c>
    </row>
    <row r="43" spans="1:6" s="114" customFormat="1" ht="20.25" x14ac:dyDescent="0.3">
      <c r="A43" s="164" t="s">
        <v>48</v>
      </c>
      <c r="B43" s="261">
        <f>Slinkies!J7</f>
        <v>0</v>
      </c>
      <c r="C43" s="262">
        <f>Slinkies!J42</f>
        <v>0</v>
      </c>
      <c r="D43" s="177" t="s">
        <v>691</v>
      </c>
      <c r="E43" s="255">
        <f>'Steelhead Flies'!J7</f>
        <v>0</v>
      </c>
      <c r="F43" s="254">
        <f>'Steelhead Flies'!J27</f>
        <v>0</v>
      </c>
    </row>
    <row r="44" spans="1:6" s="131" customFormat="1" ht="20.25" x14ac:dyDescent="0.3">
      <c r="A44" s="167" t="s">
        <v>49</v>
      </c>
      <c r="B44" s="156">
        <f>'Split-wing Bombers'!J7</f>
        <v>0</v>
      </c>
      <c r="C44" s="260">
        <f>'Split-wing Bombers'!J32</f>
        <v>0</v>
      </c>
      <c r="D44" s="170" t="s">
        <v>52</v>
      </c>
      <c r="E44" s="255">
        <f>'Streamers Regular Hook'!J7</f>
        <v>0</v>
      </c>
      <c r="F44" s="254">
        <f>'Streamers Regular Hook'!J25</f>
        <v>0</v>
      </c>
    </row>
    <row r="45" spans="1:6" s="131" customFormat="1" ht="20.25" x14ac:dyDescent="0.3">
      <c r="A45" s="171" t="s">
        <v>51</v>
      </c>
      <c r="B45" s="346">
        <f>Stoneflies!J7</f>
        <v>0</v>
      </c>
      <c r="C45" s="262">
        <f>Stoneflies!J26</f>
        <v>0</v>
      </c>
      <c r="D45" s="172" t="s">
        <v>50</v>
      </c>
      <c r="E45" s="255">
        <f>'Stimulator Flies'!J7</f>
        <v>0</v>
      </c>
      <c r="F45" s="254">
        <f>'Stimulator Flies'!J14</f>
        <v>0</v>
      </c>
    </row>
    <row r="46" spans="1:6" s="178" customFormat="1" ht="24" customHeight="1" x14ac:dyDescent="0.3">
      <c r="A46" s="164" t="s">
        <v>53</v>
      </c>
      <c r="B46" s="263">
        <f>'Streamers Stainless Hook'!J7</f>
        <v>0</v>
      </c>
      <c r="C46" s="260">
        <f>'Streamers Stainless Hook'!J24</f>
        <v>0</v>
      </c>
      <c r="D46" s="168" t="s">
        <v>1002</v>
      </c>
      <c r="E46" s="257">
        <f>'Trout Flies Top 10'!D7</f>
        <v>0</v>
      </c>
      <c r="F46" s="258">
        <f>'Trout Flies Top 10'!D12</f>
        <v>0</v>
      </c>
    </row>
    <row r="47" spans="1:6" s="114" customFormat="1" ht="20.25" x14ac:dyDescent="0.3">
      <c r="A47" s="164" t="s">
        <v>844</v>
      </c>
      <c r="B47" s="259">
        <f>'Sub Bugs'!J7</f>
        <v>0</v>
      </c>
      <c r="C47" s="262">
        <f>'Sub Bugs'!J37</f>
        <v>0</v>
      </c>
      <c r="D47" s="164" t="s">
        <v>55</v>
      </c>
      <c r="E47" s="257">
        <f>'Trout Flies'!J7</f>
        <v>0</v>
      </c>
      <c r="F47" s="258">
        <f>'Trout Flies'!J45</f>
        <v>0</v>
      </c>
    </row>
    <row r="48" spans="1:6" s="114" customFormat="1" ht="20.25" x14ac:dyDescent="0.3">
      <c r="A48" s="164" t="s">
        <v>54</v>
      </c>
      <c r="B48" s="259">
        <f>'This is It Flies'!J7</f>
        <v>0</v>
      </c>
      <c r="C48" s="262">
        <f>'This is It Flies'!J14</f>
        <v>0</v>
      </c>
      <c r="D48" s="164" t="s">
        <v>549</v>
      </c>
      <c r="E48" s="257">
        <f>'Tube Flies'!J7</f>
        <v>0</v>
      </c>
      <c r="F48" s="258">
        <f>'Tube Flies'!J14</f>
        <v>0</v>
      </c>
    </row>
    <row r="49" spans="1:7" s="131" customFormat="1" ht="20.25" x14ac:dyDescent="0.2">
      <c r="A49" s="164" t="s">
        <v>523</v>
      </c>
      <c r="B49" s="259">
        <f>'Total Glow Flies'!J7</f>
        <v>0</v>
      </c>
      <c r="C49" s="262">
        <f>'Total Glow Flies'!J16</f>
        <v>0</v>
      </c>
      <c r="D49" s="164" t="s">
        <v>57</v>
      </c>
      <c r="E49" s="257">
        <f>Wigglers!J7</f>
        <v>0</v>
      </c>
      <c r="F49" s="258">
        <f>Wigglers!J13</f>
        <v>0</v>
      </c>
    </row>
    <row r="50" spans="1:7" s="131" customFormat="1" ht="20.25" x14ac:dyDescent="0.2">
      <c r="A50" s="164" t="s">
        <v>56</v>
      </c>
      <c r="B50" s="259">
        <f>'Trout Fly Nymphs'!J7</f>
        <v>0</v>
      </c>
      <c r="C50" s="262">
        <f>'Trout Fly Nymphs'!J18</f>
        <v>0</v>
      </c>
      <c r="D50" s="164" t="s">
        <v>59</v>
      </c>
      <c r="E50" s="257">
        <f>'Wooly Worms Weighted'!J7</f>
        <v>0</v>
      </c>
      <c r="F50" s="258">
        <f>'Wooly Worms Weighted'!J18</f>
        <v>0</v>
      </c>
    </row>
    <row r="51" spans="1:7" s="131" customFormat="1" ht="20.25" x14ac:dyDescent="0.2">
      <c r="A51" s="164" t="s">
        <v>538</v>
      </c>
      <c r="B51" s="259">
        <f>Whiskers!J7</f>
        <v>0</v>
      </c>
      <c r="C51" s="262">
        <f>Whiskers!J17</f>
        <v>0</v>
      </c>
      <c r="D51" s="170" t="s">
        <v>60</v>
      </c>
      <c r="E51" s="255">
        <f>'Zonkers Regular'!J7</f>
        <v>0</v>
      </c>
      <c r="F51" s="254">
        <f>'Zonkers Regular'!J23</f>
        <v>0</v>
      </c>
    </row>
    <row r="52" spans="1:7" s="131" customFormat="1" ht="20.25" x14ac:dyDescent="0.2">
      <c r="A52" s="164" t="s">
        <v>859</v>
      </c>
      <c r="B52" s="259">
        <f>'Woolly Buggers'!J7</f>
        <v>0</v>
      </c>
      <c r="C52" s="262">
        <f>'Woolly Buggers'!J21</f>
        <v>0</v>
      </c>
      <c r="D52" s="229" t="s">
        <v>902</v>
      </c>
      <c r="E52" s="264">
        <f>'Surf Candy'!F7</f>
        <v>0</v>
      </c>
      <c r="F52" s="265">
        <f>'Surf Candy'!F14</f>
        <v>0</v>
      </c>
    </row>
    <row r="53" spans="1:7" s="131" customFormat="1" ht="20.25" x14ac:dyDescent="0.2">
      <c r="A53" s="170" t="s">
        <v>58</v>
      </c>
      <c r="B53" s="263">
        <f>'Wooly Worms Regular'!J7</f>
        <v>0</v>
      </c>
      <c r="C53" s="260">
        <f>'Wooly Worms Regular'!J18</f>
        <v>0</v>
      </c>
      <c r="D53" s="194"/>
      <c r="E53" s="266"/>
      <c r="F53" s="266">
        <v>0</v>
      </c>
    </row>
    <row r="54" spans="1:7" s="131" customFormat="1" ht="20.25" x14ac:dyDescent="0.2">
      <c r="A54" s="170" t="s">
        <v>569</v>
      </c>
      <c r="B54" s="263">
        <f>'Wulff Bombers'!J7</f>
        <v>0</v>
      </c>
      <c r="C54" s="260">
        <f>'Wulff Bombers'!J25</f>
        <v>0</v>
      </c>
      <c r="E54" s="257" t="s">
        <v>2</v>
      </c>
      <c r="F54" s="258">
        <v>0</v>
      </c>
    </row>
    <row r="55" spans="1:7" s="114" customFormat="1" ht="20.25" x14ac:dyDescent="0.3">
      <c r="A55" s="170" t="s">
        <v>238</v>
      </c>
      <c r="B55" s="263">
        <f>'Zonkers Weighted'!J7</f>
        <v>0</v>
      </c>
      <c r="C55" s="260">
        <f>'Zonkers Weighted'!J24</f>
        <v>0</v>
      </c>
      <c r="D55" s="195"/>
      <c r="E55" s="267"/>
      <c r="F55" s="267">
        <v>0</v>
      </c>
    </row>
    <row r="56" spans="1:7" s="114" customFormat="1" ht="20.25" x14ac:dyDescent="0.3">
      <c r="D56" s="173"/>
      <c r="E56" s="268"/>
      <c r="F56" s="268">
        <v>0</v>
      </c>
    </row>
    <row r="57" spans="1:7" s="114" customFormat="1" ht="20.25" customHeight="1" x14ac:dyDescent="0.3">
      <c r="A57" s="195"/>
      <c r="B57" s="269">
        <f>SUM(B6:B55)</f>
        <v>0</v>
      </c>
      <c r="C57" s="148">
        <f>SUM(C6:C55)</f>
        <v>0</v>
      </c>
      <c r="D57" s="173"/>
      <c r="E57" s="270">
        <f>SUM(E6:E56)</f>
        <v>0</v>
      </c>
      <c r="F57" s="246">
        <f>SUM(F6:F56)</f>
        <v>0</v>
      </c>
    </row>
    <row r="58" spans="1:7" s="114" customFormat="1" ht="20.25" customHeight="1" x14ac:dyDescent="0.3">
      <c r="A58" s="424" t="s">
        <v>803</v>
      </c>
      <c r="B58" s="424"/>
      <c r="C58" s="424"/>
      <c r="D58" s="424"/>
      <c r="E58" s="263">
        <f>B57+E57</f>
        <v>0</v>
      </c>
      <c r="F58" s="271">
        <v>0</v>
      </c>
    </row>
    <row r="59" spans="1:7" s="114" customFormat="1" ht="20.25" x14ac:dyDescent="0.3">
      <c r="A59" s="425" t="s">
        <v>919</v>
      </c>
      <c r="B59" s="424"/>
      <c r="C59" s="424"/>
      <c r="D59" s="424"/>
      <c r="E59" s="424"/>
      <c r="F59" s="260">
        <f>C57+F57</f>
        <v>0</v>
      </c>
    </row>
    <row r="60" spans="1:7" s="114" customFormat="1" ht="20.25" x14ac:dyDescent="0.3">
      <c r="A60" s="431"/>
      <c r="B60" s="432"/>
      <c r="C60" s="432"/>
      <c r="D60" s="433"/>
      <c r="E60" s="294"/>
      <c r="F60" s="260"/>
    </row>
    <row r="61" spans="1:7" ht="20.25" customHeight="1" x14ac:dyDescent="0.2">
      <c r="A61" s="440" t="s">
        <v>915</v>
      </c>
      <c r="B61" s="441"/>
      <c r="C61" s="441"/>
      <c r="D61" s="442"/>
      <c r="E61" s="264">
        <f>Additional!K7</f>
        <v>0</v>
      </c>
      <c r="F61" s="272"/>
    </row>
    <row r="62" spans="1:7" ht="20.25" customHeight="1" x14ac:dyDescent="0.2">
      <c r="A62" s="437" t="s">
        <v>68</v>
      </c>
      <c r="B62" s="437"/>
      <c r="C62" s="437"/>
      <c r="D62" s="437"/>
      <c r="E62" s="437"/>
      <c r="F62" s="265">
        <f>Additional!K24</f>
        <v>0</v>
      </c>
    </row>
    <row r="63" spans="1:7" ht="20.25" customHeight="1" x14ac:dyDescent="0.3">
      <c r="A63" s="434" t="s">
        <v>918</v>
      </c>
      <c r="B63" s="438"/>
      <c r="C63" s="438"/>
      <c r="D63" s="439"/>
      <c r="E63" s="264">
        <f>E58+E61</f>
        <v>0</v>
      </c>
      <c r="F63" s="273"/>
    </row>
    <row r="64" spans="1:7" ht="20.25" customHeight="1" x14ac:dyDescent="0.3">
      <c r="A64" s="434" t="s">
        <v>66</v>
      </c>
      <c r="B64" s="435"/>
      <c r="C64" s="435"/>
      <c r="D64" s="436"/>
      <c r="E64" s="274">
        <f>'Contact Information'!H29</f>
        <v>0.15</v>
      </c>
      <c r="F64" s="275" cm="1">
        <f t="array" ref="F64:G64">'Contact Information'!I29:J29</f>
        <v>0</v>
      </c>
      <c r="G64">
        <v>0</v>
      </c>
    </row>
    <row r="65" spans="1:8" ht="20.25" customHeight="1" x14ac:dyDescent="0.2">
      <c r="A65" s="437" t="s">
        <v>65</v>
      </c>
      <c r="B65" s="443"/>
      <c r="C65" s="443"/>
      <c r="D65" s="443"/>
      <c r="E65" s="443"/>
      <c r="F65" s="265" cm="1">
        <f t="array" ref="F65:H65">'Contact Information'!H31:J31</f>
        <v>0</v>
      </c>
      <c r="G65">
        <v>0</v>
      </c>
      <c r="H65">
        <v>0</v>
      </c>
    </row>
    <row r="66" spans="1:8" ht="20.25" customHeight="1" x14ac:dyDescent="0.2">
      <c r="A66" s="437" t="s">
        <v>67</v>
      </c>
      <c r="B66" s="437"/>
      <c r="C66" s="437"/>
      <c r="D66" s="437"/>
      <c r="E66" s="276">
        <f>'Contact Information'!H33</f>
        <v>0.15</v>
      </c>
      <c r="F66" s="265" cm="1">
        <f t="array" ref="F66:G66">'Contact Information'!I33:J33</f>
        <v>0</v>
      </c>
      <c r="G66">
        <v>0</v>
      </c>
    </row>
    <row r="67" spans="1:8" ht="20.25" customHeight="1" x14ac:dyDescent="0.2">
      <c r="A67" s="434" t="s">
        <v>9</v>
      </c>
      <c r="B67" s="438"/>
      <c r="C67" s="438"/>
      <c r="D67" s="438"/>
      <c r="E67" s="438"/>
      <c r="F67" s="265" cm="1">
        <f t="array" ref="F67:H67">'Contact Information'!H34:J34</f>
        <v>0</v>
      </c>
      <c r="G67">
        <v>0</v>
      </c>
      <c r="H67">
        <v>0</v>
      </c>
    </row>
    <row r="68" spans="1:8" ht="20.25" customHeight="1" x14ac:dyDescent="0.2">
      <c r="A68" s="422" t="s">
        <v>730</v>
      </c>
      <c r="B68" s="423"/>
      <c r="C68" s="423"/>
      <c r="D68" s="423"/>
      <c r="E68" s="423"/>
      <c r="F68" s="423"/>
    </row>
  </sheetData>
  <sheetProtection selectLockedCells="1"/>
  <mergeCells count="15">
    <mergeCell ref="A68:F68"/>
    <mergeCell ref="A58:D58"/>
    <mergeCell ref="A59:E59"/>
    <mergeCell ref="A1:F1"/>
    <mergeCell ref="A2:F2"/>
    <mergeCell ref="A3:F3"/>
    <mergeCell ref="A4:F4"/>
    <mergeCell ref="A60:D60"/>
    <mergeCell ref="A64:D64"/>
    <mergeCell ref="A66:D66"/>
    <mergeCell ref="A67:E67"/>
    <mergeCell ref="A62:E62"/>
    <mergeCell ref="A63:D63"/>
    <mergeCell ref="A61:D61"/>
    <mergeCell ref="A65:E65"/>
  </mergeCells>
  <phoneticPr fontId="31" type="noConversion"/>
  <hyperlinks>
    <hyperlink ref="A7" location="Baitfish_Flies" display="Baitfish Flies" xr:uid="{00000000-0004-0000-0100-000000000000}"/>
    <hyperlink ref="D7" location="Beadhead_Eggs" display="Beadhead Eggs" xr:uid="{00000000-0004-0000-0100-000001000000}"/>
    <hyperlink ref="D9" location="Bombers" display="Bombers" xr:uid="{00000000-0004-0000-0100-000002000000}"/>
    <hyperlink ref="D8" location="Beetles" display="Beetles" xr:uid="{00000000-0004-0000-0100-000003000000}"/>
    <hyperlink ref="D10" location="Bugs" display="Bugs" xr:uid="{00000000-0004-0000-0100-000004000000}"/>
    <hyperlink ref="A11" location="Buck_Bugs" display="Buck Bugs" xr:uid="{00000000-0004-0000-0100-000005000000}"/>
    <hyperlink ref="A12" location="Butterflies___Dry_Collar_Hackle" display="Butterflies - Dry Collar Hackle" xr:uid="{00000000-0004-0000-0100-000007000000}"/>
    <hyperlink ref="A13" location="Butterflies___Wet" display="Butterflies - Wet" xr:uid="{00000000-0004-0000-0100-000008000000}"/>
    <hyperlink ref="A21" location="Deer_Hair_Frogs" display="Deer Hair Frogs" xr:uid="{00000000-0004-0000-0100-000009000000}"/>
    <hyperlink ref="D19" location="Drifter_Flies" display="Drifters" xr:uid="{00000000-0004-0000-0100-00000A000000}"/>
    <hyperlink ref="D20" location="Epoxy_Minnows___Weighted" display="Epoxy Minnows - Weighted" xr:uid="{00000000-0004-0000-0100-00000B000000}"/>
    <hyperlink ref="A22" location="Egg_Sucking_Leeches" display="Egg Sucking Leeches" xr:uid="{00000000-0004-0000-0100-00000C000000}"/>
    <hyperlink ref="A24" location="Extended_Body_Mayflies" display="Extended Body Mayflies" xr:uid="{00000000-0004-0000-0100-00000D000000}"/>
    <hyperlink ref="D21" location="Flash_Bombers" display="Flash Bombers" xr:uid="{00000000-0004-0000-0100-00000E000000}"/>
    <hyperlink ref="A25" location="Flies_with_Eyes" display="Flies With Eyes" xr:uid="{00000000-0004-0000-0100-00000F000000}"/>
    <hyperlink ref="D22" location="Foam_Bombers" display="Foam Bombers" xr:uid="{00000000-0004-0000-0100-000010000000}"/>
    <hyperlink ref="A26" location="Foam_Bugs" display="Foam Bugs" xr:uid="{00000000-0004-0000-0100-000011000000}"/>
    <hyperlink ref="D23" location="Glo_Flies" display="Glo Flies" xr:uid="{00000000-0004-0000-0100-000012000000}"/>
    <hyperlink ref="A27" location="Gold___Silver_Series" display="Gold &amp; Silver Series" xr:uid="{00000000-0004-0000-0100-000013000000}"/>
    <hyperlink ref="D24" location="Grizzly_Bugs" display="Grizzly Bugs" xr:uid="{00000000-0004-0000-0100-000015000000}"/>
    <hyperlink ref="D25" location="Grouse_Flies" display="Grouse Flies" xr:uid="{00000000-0004-0000-0100-000016000000}"/>
    <hyperlink ref="A28" location="Hot_Heads" display="Hot Heads" xr:uid="{00000000-0004-0000-0100-000017000000}"/>
    <hyperlink ref="D26" location="Humber_River_Series" display="Humber River Series" xr:uid="{00000000-0004-0000-0100-000018000000}"/>
    <hyperlink ref="A29" location="Humpies" display="Humpies" xr:uid="{00000000-0004-0000-0100-000019000000}"/>
    <hyperlink ref="D27" location="Krystal_Bugs" display="Krystal Bugs" xr:uid="{00000000-0004-0000-0100-00001A000000}"/>
    <hyperlink ref="D28" location="Mackerel_Flies___Regular_Lacguered" display="Mackerel Flies" xr:uid="{00000000-0004-0000-0100-00001B000000}"/>
    <hyperlink ref="A31" location="MacIntoish___Dry_Flies" display="MacIntoish Dry Flies" xr:uid="{00000000-0004-0000-0100-00001C000000}"/>
    <hyperlink ref="D34" location="Polar_Baits" display="Polar Baits" xr:uid="{00000000-0004-0000-0100-00001D000000}"/>
    <hyperlink ref="A41" location="Sea_Trout_Shrimp" display="Sea Trout Shrimp Flies" xr:uid="{00000000-0004-0000-0100-00001F000000}"/>
    <hyperlink ref="D45" location="Stimulator_Flies" display="Stimulator Flies" xr:uid="{00000000-0004-0000-0100-000020000000}"/>
    <hyperlink ref="A48" location="This_is_It_Flies" display="This Is It Flies" xr:uid="{00000000-0004-0000-0100-000021000000}"/>
    <hyperlink ref="D48" location="Tube_Flies" display="Tube Flies" xr:uid="{00000000-0004-0000-0100-000022000000}"/>
    <hyperlink ref="D50" location="Wooly_Worms_Weighted" display="Wooly Worms - Weighted" xr:uid="{00000000-0004-0000-0100-000023000000}"/>
    <hyperlink ref="A43" location="Slinkies" display="Slinkies" xr:uid="{00000000-0004-0000-0100-000024000000}"/>
    <hyperlink ref="D37" location="Saltwater_Baitfish_Flies" display="Saltwater Baitfish Flies" xr:uid="{00000000-0004-0000-0100-000025000000}"/>
    <hyperlink ref="A6" location="Anglers_Choice" display="Anglers Choice Flies" xr:uid="{00000000-0004-0000-0100-000026000000}"/>
    <hyperlink ref="D16" location="Crystal_Eggs" display="Crystal Eggs" xr:uid="{00000000-0004-0000-0100-000027000000}"/>
    <hyperlink ref="D18" location="Dark_Water_Flies" display="Dark Water Flies" xr:uid="{00000000-0004-0000-0100-000028000000}"/>
    <hyperlink ref="A30" location="Long_Tail_Glitter_Bugs" display="Long Tail Glitter Bugs - Wet" xr:uid="{00000000-0004-0000-0100-000029000000}"/>
    <hyperlink ref="A32" location="Matuka!A1" display="Matukas" xr:uid="{00000000-0004-0000-0100-00002A000000}"/>
    <hyperlink ref="D38" location="Sheppard_s_Bombers___Fl._Chenille_Tip" display="Sheppard's Bombers" xr:uid="{00000000-0004-0000-0100-00002B000000}"/>
    <hyperlink ref="A4:F4" location="Account_Summary" display="Account Summary" xr:uid="{00000000-0004-0000-0100-00002C000000}"/>
    <hyperlink ref="D6" location="Ants!A1" display="Ants" xr:uid="{00000000-0004-0000-0100-00002E000000}"/>
    <hyperlink ref="D11" location="Bumble_Bee_Bombers" display="Bumble Bee Bombers" xr:uid="{00000000-0004-0000-0100-00002F000000}"/>
    <hyperlink ref="D12" location="Butterflies_Dry___No_Collar_Hackle" display="Butterflies - Dry No Collar Hackle" xr:uid="{00000000-0004-0000-0100-000030000000}"/>
    <hyperlink ref="A18" location="Cossebooms" display="Cossebooms" xr:uid="{00000000-0004-0000-0100-000031000000}"/>
    <hyperlink ref="A20" location="'Damsel Flies'!A1" display="Damsel Flies" xr:uid="{00000000-0004-0000-0100-000032000000}"/>
    <hyperlink ref="A44" location="Split_wing_Bombers" display="Split-wing Bombers" xr:uid="{00000000-0004-0000-0100-000033000000}"/>
    <hyperlink ref="A45" location="Stoneflies" display="Stoneflies" xr:uid="{00000000-0004-0000-0100-000034000000}"/>
    <hyperlink ref="D33" location="Muddler_Minnows" display="Muddler Minnows" xr:uid="{00000000-0004-0000-0100-000035000000}"/>
    <hyperlink ref="D32" location="Mice!A1" display="Mice" xr:uid="{00000000-0004-0000-0100-000036000000}"/>
    <hyperlink ref="D35" location="R.A.T._Series" display="R.A.T. Series" xr:uid="{00000000-0004-0000-0100-000037000000}"/>
    <hyperlink ref="A36" location="'Dry Flies'!A1" display="Regular Dry Flies" xr:uid="{00000000-0004-0000-0100-000038000000}"/>
    <hyperlink ref="D49" location="Wigglers" display="Wigglers" xr:uid="{00000000-0004-0000-0100-000039000000}"/>
    <hyperlink ref="D51" location="Zonkers___Regular" display="Zonkers - Regular" xr:uid="{00000000-0004-0000-0100-00003B000000}"/>
    <hyperlink ref="D39" location="Sheppard_s_Bugs___Fl._Chenille_Tip" display="Sheppard's Bugs" xr:uid="{00000000-0004-0000-0100-00003C000000}"/>
    <hyperlink ref="D47" location="Trout_Flies" display="Trout Flies" xr:uid="{00000000-0004-0000-0100-00003D000000}"/>
    <hyperlink ref="A55" location="Zonkers___Weighted" display="Zonkers - Weighted" xr:uid="{00000000-0004-0000-0100-00003E000000}"/>
    <hyperlink ref="A54" location="Wulff_Bombers" display="Wulff Bombers" xr:uid="{00000000-0004-0000-0100-00003F000000}"/>
    <hyperlink ref="A53" location="Wooly_Worms_Regular" display="Wooly Worms - Regular" xr:uid="{00000000-0004-0000-0100-000040000000}"/>
    <hyperlink ref="A42" location="Sheppard_s_Buck_Bugs" display="Sheppard's Buck Bugs" xr:uid="{00000000-0004-0000-0100-000041000000}"/>
    <hyperlink ref="A34" location="Nu_Floatable_Bombers" display="Nu-floatable Bombers" xr:uid="{00000000-0004-0000-0100-000042000000}"/>
    <hyperlink ref="A35" location="Paddy_Francis" display="Paddy Francis" xr:uid="{00000000-0004-0000-0100-000044000000}"/>
    <hyperlink ref="A38" location="Saltwater_Flies" display="Saltwater Flies" xr:uid="{00000000-0004-0000-0100-000045000000}"/>
    <hyperlink ref="A46" location="Streamers___Stainless_Hook" display="Streamers - Stainless Steel Hook" xr:uid="{00000000-0004-0000-0100-000046000000}"/>
    <hyperlink ref="D43" location="Steelhead_Flies" display="Steelhead Flies" xr:uid="{00000000-0004-0000-0100-000047000000}"/>
    <hyperlink ref="D44" location="Streamers_Regular" display="Streamers - Regular Hook" xr:uid="{00000000-0004-0000-0100-000048000000}"/>
    <hyperlink ref="A50" location="Trout_Fly_Nymphs" display="Trout Fly Nymphs" xr:uid="{00000000-0004-0000-0100-000049000000}"/>
    <hyperlink ref="A51" location="Whiskers" display="Whiskers" xr:uid="{00000000-0004-0000-0100-00004A000000}"/>
    <hyperlink ref="B38" location="Minnows" display="Minnows" xr:uid="{00000000-0004-0000-0100-00004B000000}"/>
    <hyperlink ref="A33" location="Minnows" display="Minnows" xr:uid="{00000000-0004-0000-0100-00004C000000}"/>
    <hyperlink ref="D13" location="CBC_Wet" display="CBC Flies - Wet" xr:uid="{00000000-0004-0000-0100-00004D000000}"/>
    <hyperlink ref="A37" location="Salmon_Wet_JC" display="Salmon Flies - Wet JC" xr:uid="{00000000-0004-0000-0100-00004E000000}"/>
    <hyperlink ref="A47" location="SUB_BUGS" display="Sub Bugs" xr:uid="{00000000-0004-0000-0100-00004F000000}"/>
    <hyperlink ref="A52" location="Woolly_Buggers" display="Woolly Buggers" xr:uid="{00000000-0004-0000-0100-000050000000}"/>
    <hyperlink ref="D30" location="Marabou_Muddlers" display="Marabou Muddlers" xr:uid="{00000000-0004-0000-0100-000051000000}"/>
    <hyperlink ref="A14" location="CADDIS_FLIES" display="Caddis Flies" xr:uid="{00000000-0004-0000-0100-000052000000}"/>
    <hyperlink ref="D14" location="TOP_10_TROUT_FLIES_FOR_NEWFOUNDLAND" display="Double Bunny" xr:uid="{00000000-0004-0000-0100-000053000000}"/>
    <hyperlink ref="A9" location="'Bead Head Nymphs'!A1" display="Bead Head Nymphs" xr:uid="{00000000-0004-0000-0100-000054000000}"/>
    <hyperlink ref="A23" location="Emerging_Bead_Head_Nymphs" display="Emerging Bead Head Nymphs" xr:uid="{00000000-0004-0000-0100-000055000000}"/>
    <hyperlink ref="A10" location="BLOOD_WORMS" display="Blood Worms" xr:uid="{00000000-0004-0000-0100-000056000000}"/>
    <hyperlink ref="A16" location="CHIRONOMIDS" display="Chironomids" xr:uid="{00000000-0004-0000-0100-000057000000}"/>
    <hyperlink ref="D42" location="Special_Ties" display="Special Ties" xr:uid="{00000000-0004-0000-0100-000058000000}"/>
    <hyperlink ref="D40" location="Sparkle_Duns" display="Sparkle Duns" xr:uid="{00000000-0004-0000-0100-000059000000}"/>
    <hyperlink ref="A15" location="Caddis_Papa" display="Caddis Pupa" xr:uid="{00000000-0004-0000-0100-00005A000000}"/>
    <hyperlink ref="D52" location="SURF_CANDY" display="Surf Candy" xr:uid="{00000000-0004-0000-0100-00005C000000}"/>
    <hyperlink ref="A8" location="BAITFISH_IMITATION_FLIES" display="Baitftish Imitation Flies" xr:uid="{00000000-0004-0000-0100-00005D000000}"/>
    <hyperlink ref="A3:F3" r:id="rId1" display="Today's Fly Special" xr:uid="{00000000-0004-0000-0100-00005E000000}"/>
    <hyperlink ref="A68:F68" location="Account_Summary" display="Account Summary" xr:uid="{00000000-0004-0000-0100-000060000000}"/>
    <hyperlink ref="A61:D61" location="Additional" display="Additional Flies" xr:uid="{B31592E6-D26F-4911-99CF-246949BD3E11}"/>
    <hyperlink ref="A39" location="SHAGGY_BOMBERS" display="Shaggy Bombers" xr:uid="{4BB6F8CC-D8D7-4381-BAF7-35401F2ED03B}"/>
    <hyperlink ref="D29" location="MACKEREL_BITES" display="Mackerel Bites" xr:uid="{E9D2EFF2-408B-499D-9F4C-A304E82DDE88}"/>
    <hyperlink ref="D31" location="MINI_BITES" display="Mini Bites" xr:uid="{39425636-7BC4-4B30-B579-3E3C40B0C88E}"/>
    <hyperlink ref="D36" location="SMELT_BITES___WEIGHTED" display="Smelt Bites - Weighted" xr:uid="{2E38B180-9BB0-470A-B5D6-9F92A898BB12}"/>
    <hyperlink ref="A17" location="COMMUNITY_FLIES" display="Community Flies" xr:uid="{8FA7A6A2-E23A-40ED-9BD7-60E4A78792E3}"/>
    <hyperlink ref="D15" location="'Glitter Bugs'!A1" display="Glitter Bugs" xr:uid="{8415DD4E-D594-4B71-A739-ADB2A08E2594}"/>
    <hyperlink ref="D17" location="C___FLIES" display="C - Flies" xr:uid="{F60F85EC-EF90-4F18-BFB5-750736681A1F}"/>
    <hyperlink ref="A19" location="CRUNCHERS" display="Crunchers" xr:uid="{5CD6FBED-2E1F-41F5-AD3F-12A06334CD08}"/>
    <hyperlink ref="D46" location="Top_10_Trout_Flies" display="Trout Flies Top 10 For Newfoundland" xr:uid="{91EF4C67-81A1-4221-A4BA-C83F4E368C5F}"/>
    <hyperlink ref="D41" location="SALMON_FLIES___WET" display="Salmon Wet Flies" xr:uid="{DD37FCCF-FEEA-4D39-92FD-2557C9651ED5}"/>
    <hyperlink ref="A40" location="TOP_10_SALMON_WET_FLIES_FOR_NEWFOUNDLAND" display="Salmon Fies Top 10 For Newfoundland" xr:uid="{99FA52C2-E422-428C-A66A-13BC4BAEE836}"/>
  </hyperlinks>
  <pageMargins left="0.75" right="0.75" top="1" bottom="1" header="0.5" footer="0.5"/>
  <pageSetup scale="70" fitToHeight="2" orientation="landscape" horizontalDpi="300" verticalDpi="300" r:id="rId2"/>
  <headerFooter alignWithMargins="0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J15"/>
  <sheetViews>
    <sheetView showZeros="0" workbookViewId="0">
      <selection activeCell="E10" sqref="E10"/>
    </sheetView>
  </sheetViews>
  <sheetFormatPr defaultRowHeight="12.75" x14ac:dyDescent="0.2"/>
  <cols>
    <col min="1" max="1" width="51.5703125" customWidth="1"/>
    <col min="2" max="2" width="18.5703125" customWidth="1"/>
    <col min="9" max="9" width="17.7109375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863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I12</f>
        <v>0</v>
      </c>
    </row>
    <row r="8" spans="1:10" s="71" customFormat="1" ht="24.95" customHeight="1" x14ac:dyDescent="0.2">
      <c r="A8" s="214" t="s">
        <v>862</v>
      </c>
      <c r="B8" s="531" t="s">
        <v>715</v>
      </c>
      <c r="C8" s="522" t="s">
        <v>2</v>
      </c>
      <c r="D8" s="523"/>
      <c r="E8" s="532">
        <v>6</v>
      </c>
      <c r="F8" s="461" t="s">
        <v>2</v>
      </c>
      <c r="G8" s="528"/>
      <c r="H8" s="523"/>
      <c r="I8" s="532" t="s">
        <v>8</v>
      </c>
      <c r="J8" s="531" t="s">
        <v>10</v>
      </c>
    </row>
    <row r="9" spans="1:10" s="71" customFormat="1" ht="24.95" customHeight="1" x14ac:dyDescent="0.35">
      <c r="A9" s="135" t="s">
        <v>734</v>
      </c>
      <c r="B9" s="531"/>
      <c r="C9" s="524"/>
      <c r="D9" s="525"/>
      <c r="E9" s="532"/>
      <c r="F9" s="524"/>
      <c r="G9" s="529"/>
      <c r="H9" s="525"/>
      <c r="I9" s="532"/>
      <c r="J9" s="531"/>
    </row>
    <row r="10" spans="1:10" ht="23.25" x14ac:dyDescent="0.35">
      <c r="A10" s="215" t="s">
        <v>864</v>
      </c>
      <c r="B10" s="26">
        <v>2.75</v>
      </c>
      <c r="C10" s="524"/>
      <c r="D10" s="525"/>
      <c r="E10" s="23">
        <v>0</v>
      </c>
      <c r="F10" s="524"/>
      <c r="G10" s="529"/>
      <c r="H10" s="525"/>
      <c r="I10" s="201">
        <f>SUM(C10:H10)</f>
        <v>0</v>
      </c>
      <c r="J10" s="25">
        <f>I10*B10</f>
        <v>0</v>
      </c>
    </row>
    <row r="11" spans="1:10" ht="23.25" x14ac:dyDescent="0.35">
      <c r="A11" s="214" t="s">
        <v>862</v>
      </c>
      <c r="B11" s="53" t="s">
        <v>808</v>
      </c>
      <c r="C11" s="524"/>
      <c r="D11" s="525"/>
      <c r="E11" s="7">
        <v>6</v>
      </c>
      <c r="F11" s="524"/>
      <c r="G11" s="529"/>
      <c r="H11" s="525"/>
      <c r="I11" s="20" t="s">
        <v>8</v>
      </c>
      <c r="J11" s="19" t="s">
        <v>10</v>
      </c>
    </row>
    <row r="12" spans="1:10" s="14" customFormat="1" ht="23.25" customHeight="1" x14ac:dyDescent="0.35">
      <c r="A12" s="534" t="s">
        <v>763</v>
      </c>
      <c r="B12" s="534"/>
      <c r="C12" s="526"/>
      <c r="D12" s="527"/>
      <c r="E12" s="32">
        <f>SUM(E10:E10)</f>
        <v>0</v>
      </c>
      <c r="F12" s="526"/>
      <c r="G12" s="530"/>
      <c r="H12" s="527"/>
      <c r="I12" s="32">
        <f>SUM(I10:I10)</f>
        <v>0</v>
      </c>
      <c r="J12" s="91">
        <f>SUM(J10:J10)</f>
        <v>0</v>
      </c>
    </row>
    <row r="13" spans="1:10" ht="24.95" customHeight="1" x14ac:dyDescent="0.2">
      <c r="A13" s="458" t="s">
        <v>756</v>
      </c>
      <c r="B13" s="459"/>
      <c r="C13" s="459"/>
      <c r="D13" s="459"/>
      <c r="E13" s="459"/>
      <c r="F13" s="459"/>
      <c r="G13" s="459"/>
      <c r="H13" s="459"/>
      <c r="I13" s="459"/>
      <c r="J13" s="460"/>
    </row>
    <row r="14" spans="1:10" ht="23.25" x14ac:dyDescent="0.2">
      <c r="A14" s="454" t="s">
        <v>730</v>
      </c>
      <c r="B14" s="454"/>
      <c r="C14" s="454"/>
      <c r="D14" s="454"/>
      <c r="E14" s="454"/>
      <c r="F14" s="454"/>
      <c r="G14" s="454"/>
      <c r="H14" s="454"/>
      <c r="I14" s="454"/>
      <c r="J14" s="454"/>
    </row>
    <row r="15" spans="1:10" ht="23.25" x14ac:dyDescent="0.2">
      <c r="A15" s="444" t="s">
        <v>729</v>
      </c>
      <c r="B15" s="444"/>
      <c r="C15" s="444"/>
      <c r="D15" s="444"/>
      <c r="E15" s="444"/>
      <c r="F15" s="444"/>
      <c r="G15" s="444"/>
      <c r="H15" s="444"/>
      <c r="I15" s="444"/>
      <c r="J15" s="444"/>
    </row>
  </sheetData>
  <sheetProtection selectLockedCells="1"/>
  <mergeCells count="17">
    <mergeCell ref="A1:J1"/>
    <mergeCell ref="A2:J2"/>
    <mergeCell ref="A3:J3"/>
    <mergeCell ref="A4:J4"/>
    <mergeCell ref="A13:J13"/>
    <mergeCell ref="A5:J5"/>
    <mergeCell ref="A6:J6"/>
    <mergeCell ref="A7:I7"/>
    <mergeCell ref="A12:B12"/>
    <mergeCell ref="A15:J15"/>
    <mergeCell ref="C8:D12"/>
    <mergeCell ref="F8:H12"/>
    <mergeCell ref="A14:J14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1300-000000000000}"/>
    <hyperlink ref="A6:J6" location="Table_of_Contents" display="Table of Contents" xr:uid="{00000000-0004-0000-1300-000001000000}"/>
    <hyperlink ref="A9" r:id="rId1" xr:uid="{716B2A68-866B-4764-8278-F0811F848B6F}"/>
    <hyperlink ref="A14:J14" location="Account_Summary" display="Account Summary" xr:uid="{ACCAE7BE-74CA-4886-9E19-1E056BE3C113}"/>
    <hyperlink ref="A15:J15" location="Table_of_Contents" display="Table of Contents" xr:uid="{0B07DA63-70EA-4F0C-BA4D-89833E310536}"/>
  </hyperlinks>
  <pageMargins left="0.75" right="0.75" top="1" bottom="1" header="0.5" footer="0.5"/>
  <pageSetup orientation="portrait" r:id="rId2"/>
  <headerFooter alignWithMargins="0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J18"/>
  <sheetViews>
    <sheetView showZeros="0" workbookViewId="0">
      <selection activeCell="A6" sqref="A6:J6"/>
    </sheetView>
  </sheetViews>
  <sheetFormatPr defaultRowHeight="12.75" x14ac:dyDescent="0.2"/>
  <cols>
    <col min="1" max="1" width="40.140625" customWidth="1"/>
    <col min="2" max="2" width="20.5703125" customWidth="1"/>
    <col min="9" max="9" width="22.28515625" customWidth="1"/>
    <col min="10" max="10" width="23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889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" customFormat="1" ht="23.25" x14ac:dyDescent="0.2">
      <c r="A8" s="6" t="s">
        <v>886</v>
      </c>
      <c r="B8" s="445" t="s">
        <v>715</v>
      </c>
      <c r="C8" s="451">
        <v>6</v>
      </c>
      <c r="D8" s="451">
        <v>8</v>
      </c>
      <c r="E8" s="451">
        <v>10</v>
      </c>
      <c r="F8" s="451">
        <v>12</v>
      </c>
      <c r="G8" s="451">
        <v>14</v>
      </c>
      <c r="H8" s="451">
        <v>16</v>
      </c>
      <c r="I8" s="451" t="s">
        <v>8</v>
      </c>
      <c r="J8" s="445" t="s">
        <v>10</v>
      </c>
    </row>
    <row r="9" spans="1:10" s="327" customFormat="1" ht="23.25" x14ac:dyDescent="0.35">
      <c r="A9" s="332" t="s">
        <v>734</v>
      </c>
      <c r="B9" s="445"/>
      <c r="C9" s="451"/>
      <c r="D9" s="451"/>
      <c r="E9" s="451"/>
      <c r="F9" s="451"/>
      <c r="G9" s="451"/>
      <c r="H9" s="451"/>
      <c r="I9" s="451"/>
      <c r="J9" s="445"/>
    </row>
    <row r="10" spans="1:10" s="327" customFormat="1" ht="23.25" x14ac:dyDescent="0.35">
      <c r="A10" s="326" t="s">
        <v>980</v>
      </c>
      <c r="B10" s="325">
        <v>2</v>
      </c>
      <c r="C10" s="308">
        <v>0</v>
      </c>
      <c r="D10" s="308"/>
      <c r="E10" s="308"/>
      <c r="F10" s="308"/>
      <c r="G10" s="308"/>
      <c r="H10" s="308"/>
      <c r="I10" s="308">
        <f>SUM(C10:H10)</f>
        <v>0</v>
      </c>
      <c r="J10" s="325">
        <f>B10*I10</f>
        <v>0</v>
      </c>
    </row>
    <row r="11" spans="1:10" s="331" customFormat="1" ht="23.25" x14ac:dyDescent="0.35">
      <c r="A11" s="328" t="s">
        <v>952</v>
      </c>
      <c r="B11" s="309">
        <v>2</v>
      </c>
      <c r="C11" s="308">
        <v>0</v>
      </c>
      <c r="D11" s="308"/>
      <c r="E11" s="308"/>
      <c r="F11" s="308"/>
      <c r="G11" s="308"/>
      <c r="H11" s="308"/>
      <c r="I11" s="329">
        <f>SUM(C11:H11)</f>
        <v>0</v>
      </c>
      <c r="J11" s="330">
        <f>I11*B11</f>
        <v>0</v>
      </c>
    </row>
    <row r="12" spans="1:10" s="311" customFormat="1" ht="23.25" x14ac:dyDescent="0.35">
      <c r="A12" s="293" t="s">
        <v>887</v>
      </c>
      <c r="B12" s="30">
        <v>2</v>
      </c>
      <c r="C12" s="39">
        <v>0</v>
      </c>
      <c r="D12" s="39">
        <v>0</v>
      </c>
      <c r="E12" s="39">
        <v>0</v>
      </c>
      <c r="F12" s="39"/>
      <c r="G12" s="39"/>
      <c r="H12" s="39"/>
      <c r="I12" s="310">
        <f>SUM(C12:H12)</f>
        <v>0</v>
      </c>
      <c r="J12" s="103">
        <f>I12*B12</f>
        <v>0</v>
      </c>
    </row>
    <row r="13" spans="1:10" ht="23.25" x14ac:dyDescent="0.35">
      <c r="A13" s="18" t="s">
        <v>953</v>
      </c>
      <c r="B13" s="26">
        <v>2</v>
      </c>
      <c r="C13" s="39"/>
      <c r="D13" s="39"/>
      <c r="E13" s="23">
        <v>0</v>
      </c>
      <c r="F13" s="39">
        <v>0</v>
      </c>
      <c r="G13" s="39"/>
      <c r="H13" s="39"/>
      <c r="I13" s="27">
        <f t="shared" ref="I13:I15" si="0">SUM(C13:H13)</f>
        <v>0</v>
      </c>
      <c r="J13" s="25">
        <f>I13*B13</f>
        <v>0</v>
      </c>
    </row>
    <row r="14" spans="1:10" s="311" customFormat="1" ht="23.25" x14ac:dyDescent="0.35">
      <c r="A14" s="293" t="s">
        <v>954</v>
      </c>
      <c r="B14" s="30">
        <v>2</v>
      </c>
      <c r="C14" s="39">
        <v>0</v>
      </c>
      <c r="D14" s="39">
        <v>0</v>
      </c>
      <c r="E14" s="39">
        <v>0</v>
      </c>
      <c r="F14" s="39">
        <v>0</v>
      </c>
      <c r="G14" s="39">
        <v>0</v>
      </c>
      <c r="H14" s="39">
        <v>0</v>
      </c>
      <c r="I14" s="310">
        <f>SUM(C14:H14)</f>
        <v>0</v>
      </c>
      <c r="J14" s="103">
        <f>I14*B14</f>
        <v>0</v>
      </c>
    </row>
    <row r="15" spans="1:10" ht="23.25" x14ac:dyDescent="0.35">
      <c r="A15" s="18" t="s">
        <v>951</v>
      </c>
      <c r="B15" s="26">
        <v>2</v>
      </c>
      <c r="C15" s="39"/>
      <c r="D15" s="39"/>
      <c r="E15" s="23"/>
      <c r="F15" s="39"/>
      <c r="G15" s="39">
        <v>0</v>
      </c>
      <c r="H15" s="39"/>
      <c r="I15" s="27">
        <f t="shared" si="0"/>
        <v>0</v>
      </c>
      <c r="J15" s="25">
        <f>I15*B15</f>
        <v>0</v>
      </c>
    </row>
    <row r="16" spans="1:10" ht="23.25" x14ac:dyDescent="0.35">
      <c r="A16" s="6" t="s">
        <v>981</v>
      </c>
      <c r="B16" s="53" t="s">
        <v>808</v>
      </c>
      <c r="C16" s="123">
        <v>6</v>
      </c>
      <c r="D16" s="123">
        <v>8</v>
      </c>
      <c r="E16" s="57">
        <v>10</v>
      </c>
      <c r="F16" s="123">
        <v>12</v>
      </c>
      <c r="G16" s="123">
        <v>14</v>
      </c>
      <c r="H16" s="123">
        <v>16</v>
      </c>
      <c r="I16" s="20" t="s">
        <v>8</v>
      </c>
      <c r="J16" s="19" t="s">
        <v>10</v>
      </c>
    </row>
    <row r="17" spans="1:10" s="58" customFormat="1" ht="23.25" customHeight="1" x14ac:dyDescent="0.35">
      <c r="A17" s="363" t="s">
        <v>763</v>
      </c>
      <c r="B17" s="364"/>
      <c r="C17" s="364"/>
      <c r="D17" s="364"/>
      <c r="E17" s="364"/>
      <c r="F17" s="364"/>
      <c r="G17" s="364"/>
      <c r="H17" s="365"/>
      <c r="I17" s="32">
        <f>SUM(I10:I15)</f>
        <v>0</v>
      </c>
      <c r="J17" s="91">
        <f>SUM(J10:J15)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8:J18"/>
    <mergeCell ref="C8:C9"/>
    <mergeCell ref="D8:D9"/>
    <mergeCell ref="F8:F9"/>
    <mergeCell ref="G8:G9"/>
    <mergeCell ref="H8:H9"/>
    <mergeCell ref="A17:H17"/>
    <mergeCell ref="A7:I7"/>
    <mergeCell ref="B8:B9"/>
    <mergeCell ref="A1:J1"/>
    <mergeCell ref="A2:J2"/>
    <mergeCell ref="A3:J3"/>
    <mergeCell ref="A4:J4"/>
    <mergeCell ref="A5:J5"/>
    <mergeCell ref="A6:J6"/>
    <mergeCell ref="E8:E9"/>
    <mergeCell ref="I8:I9"/>
    <mergeCell ref="J8:J9"/>
  </mergeCells>
  <phoneticPr fontId="31" type="noConversion"/>
  <hyperlinks>
    <hyperlink ref="A5:J5" location="Account_Summary" display="Account Summary" xr:uid="{00000000-0004-0000-1400-000000000000}"/>
    <hyperlink ref="A6:J6" location="Table_of_Contents" display="Table of Contents" xr:uid="{00000000-0004-0000-1400-000001000000}"/>
    <hyperlink ref="A9" r:id="rId1" xr:uid="{AB249524-191B-41C8-B706-9425693E1689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J18"/>
  <sheetViews>
    <sheetView showZeros="0" workbookViewId="0">
      <selection activeCell="C11" sqref="C11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540" t="s">
        <v>730</v>
      </c>
      <c r="B5" s="540"/>
      <c r="C5" s="540"/>
      <c r="D5" s="540"/>
      <c r="E5" s="540"/>
      <c r="F5" s="540"/>
      <c r="G5" s="540"/>
      <c r="H5" s="540"/>
      <c r="I5" s="540"/>
      <c r="J5" s="540"/>
    </row>
    <row r="6" spans="1:10" ht="24.95" customHeight="1" x14ac:dyDescent="0.2">
      <c r="A6" s="535" t="s">
        <v>729</v>
      </c>
      <c r="B6" s="535"/>
      <c r="C6" s="535"/>
      <c r="D6" s="535"/>
      <c r="E6" s="535"/>
      <c r="F6" s="535"/>
      <c r="G6" s="535"/>
      <c r="H6" s="535"/>
      <c r="I6" s="535"/>
      <c r="J6" s="535"/>
    </row>
    <row r="7" spans="1:10" s="71" customFormat="1" ht="24.9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I17</f>
        <v>0</v>
      </c>
    </row>
    <row r="8" spans="1:10" s="1" customFormat="1" ht="23.25" x14ac:dyDescent="0.2">
      <c r="A8" s="216" t="s">
        <v>733</v>
      </c>
      <c r="B8" s="536" t="s">
        <v>715</v>
      </c>
      <c r="C8" s="538">
        <v>8</v>
      </c>
      <c r="D8" s="517">
        <v>10</v>
      </c>
      <c r="E8" s="469">
        <v>12</v>
      </c>
      <c r="F8" s="469">
        <v>14</v>
      </c>
      <c r="G8" s="517">
        <v>16</v>
      </c>
      <c r="H8" s="541"/>
      <c r="I8" s="469" t="s">
        <v>8</v>
      </c>
      <c r="J8" s="467" t="s">
        <v>10</v>
      </c>
    </row>
    <row r="9" spans="1:10" s="106" customFormat="1" ht="23.25" x14ac:dyDescent="0.35">
      <c r="A9" s="135" t="s">
        <v>734</v>
      </c>
      <c r="B9" s="537"/>
      <c r="C9" s="539"/>
      <c r="D9" s="518"/>
      <c r="E9" s="470"/>
      <c r="F9" s="470"/>
      <c r="G9" s="518"/>
      <c r="H9" s="542"/>
      <c r="I9" s="470"/>
      <c r="J9" s="468"/>
    </row>
    <row r="10" spans="1:10" ht="23.25" x14ac:dyDescent="0.35">
      <c r="A10" s="217" t="s">
        <v>621</v>
      </c>
      <c r="B10" s="26">
        <v>1.75</v>
      </c>
      <c r="C10" s="197">
        <v>0</v>
      </c>
      <c r="D10" s="197">
        <v>0</v>
      </c>
      <c r="E10" s="197">
        <v>0</v>
      </c>
      <c r="F10" s="197">
        <v>0</v>
      </c>
      <c r="G10" s="197">
        <v>0</v>
      </c>
      <c r="H10" s="542"/>
      <c r="I10" s="95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217" t="s">
        <v>622</v>
      </c>
      <c r="B11" s="26">
        <v>1.75</v>
      </c>
      <c r="C11" s="197"/>
      <c r="D11" s="197"/>
      <c r="E11" s="197"/>
      <c r="F11" s="197"/>
      <c r="G11" s="197"/>
      <c r="H11" s="542"/>
      <c r="I11" s="95">
        <f t="shared" si="0"/>
        <v>0</v>
      </c>
      <c r="J11" s="49">
        <f t="shared" si="1"/>
        <v>0</v>
      </c>
    </row>
    <row r="12" spans="1:10" ht="23.25" x14ac:dyDescent="0.35">
      <c r="A12" s="217" t="s">
        <v>623</v>
      </c>
      <c r="B12" s="26">
        <v>1.75</v>
      </c>
      <c r="C12" s="197"/>
      <c r="D12" s="197">
        <v>0</v>
      </c>
      <c r="E12" s="197"/>
      <c r="F12" s="197"/>
      <c r="G12" s="197"/>
      <c r="H12" s="542"/>
      <c r="I12" s="95">
        <f t="shared" si="0"/>
        <v>0</v>
      </c>
      <c r="J12" s="49">
        <f t="shared" si="1"/>
        <v>0</v>
      </c>
    </row>
    <row r="13" spans="1:10" ht="23.25" x14ac:dyDescent="0.35">
      <c r="A13" s="218" t="s">
        <v>732</v>
      </c>
      <c r="B13" s="26">
        <v>1.75</v>
      </c>
      <c r="C13" s="197">
        <v>0</v>
      </c>
      <c r="D13" s="197">
        <v>0</v>
      </c>
      <c r="E13" s="197"/>
      <c r="F13" s="197"/>
      <c r="G13" s="197"/>
      <c r="H13" s="542"/>
      <c r="I13" s="95">
        <f t="shared" si="0"/>
        <v>0</v>
      </c>
      <c r="J13" s="49">
        <f t="shared" si="1"/>
        <v>0</v>
      </c>
    </row>
    <row r="14" spans="1:10" ht="23.25" x14ac:dyDescent="0.35">
      <c r="A14" s="217" t="s">
        <v>842</v>
      </c>
      <c r="B14" s="26">
        <v>1.75</v>
      </c>
      <c r="C14" s="197">
        <v>0</v>
      </c>
      <c r="D14" s="197">
        <v>0</v>
      </c>
      <c r="E14" s="197"/>
      <c r="F14" s="197"/>
      <c r="G14" s="197"/>
      <c r="H14" s="542"/>
      <c r="I14" s="95">
        <f t="shared" si="0"/>
        <v>0</v>
      </c>
      <c r="J14" s="49">
        <f t="shared" si="1"/>
        <v>0</v>
      </c>
    </row>
    <row r="15" spans="1:10" ht="23.25" x14ac:dyDescent="0.35">
      <c r="A15" s="217" t="s">
        <v>843</v>
      </c>
      <c r="B15" s="26">
        <v>1.75</v>
      </c>
      <c r="C15" s="197">
        <v>0</v>
      </c>
      <c r="D15" s="197">
        <v>0</v>
      </c>
      <c r="E15" s="197"/>
      <c r="F15" s="197"/>
      <c r="G15" s="197">
        <v>0</v>
      </c>
      <c r="H15" s="542"/>
      <c r="I15" s="95">
        <f t="shared" si="0"/>
        <v>0</v>
      </c>
      <c r="J15" s="49">
        <f t="shared" si="1"/>
        <v>0</v>
      </c>
    </row>
    <row r="16" spans="1:10" ht="23.25" x14ac:dyDescent="0.35">
      <c r="A16" s="216" t="s">
        <v>733</v>
      </c>
      <c r="B16" s="53" t="s">
        <v>808</v>
      </c>
      <c r="C16" s="219">
        <v>8</v>
      </c>
      <c r="D16" s="7">
        <v>10</v>
      </c>
      <c r="E16" s="7">
        <v>12</v>
      </c>
      <c r="F16" s="7">
        <v>14</v>
      </c>
      <c r="G16" s="7">
        <v>16</v>
      </c>
      <c r="H16" s="542"/>
      <c r="I16" s="20" t="s">
        <v>8</v>
      </c>
      <c r="J16" s="19" t="s">
        <v>10</v>
      </c>
    </row>
    <row r="17" spans="1:10" s="58" customFormat="1" ht="23.25" customHeight="1" x14ac:dyDescent="0.35">
      <c r="A17" s="534" t="s">
        <v>763</v>
      </c>
      <c r="B17" s="534"/>
      <c r="C17" s="92">
        <f>SUM(C10:C15)</f>
        <v>0</v>
      </c>
      <c r="D17" s="92">
        <f>SUM(D10:D15)</f>
        <v>0</v>
      </c>
      <c r="E17" s="92">
        <f>SUM(E10:E15)</f>
        <v>0</v>
      </c>
      <c r="F17" s="92">
        <f>SUM(F10:F15)</f>
        <v>0</v>
      </c>
      <c r="G17" s="92">
        <f>SUM(G10:G15)</f>
        <v>0</v>
      </c>
      <c r="H17" s="543"/>
      <c r="I17" s="92">
        <f>SUM(I10:I15)</f>
        <v>0</v>
      </c>
      <c r="J17" s="91">
        <f>SUM(J10:J15)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algorithmName="SHA-512" hashValue="J7buXSrE7/rtAshJZj/r1EkpsIwly9jDt8koAEx39OjcpLLLz15wPgQa4zy6RiQGXCXotuLqdi6ie8SGJfgJJQ==" saltValue="Tfhj1P22TEG5J4OslGQnTQ==" spinCount="100000" sheet="1" objects="1" scenarios="1" selectLockedCells="1"/>
  <mergeCells count="18">
    <mergeCell ref="A18:J18"/>
    <mergeCell ref="H8:H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500-000000000000}"/>
    <hyperlink ref="A6:J6" location="Table_of_Contents" display="Table of Contents" xr:uid="{00000000-0004-0000-1500-000001000000}"/>
    <hyperlink ref="A13" r:id="rId1" xr:uid="{00000000-0004-0000-1500-000002000000}"/>
    <hyperlink ref="A9" r:id="rId2" xr:uid="{00000000-0004-0000-1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J13"/>
  <sheetViews>
    <sheetView showZeros="0" workbookViewId="0">
      <selection activeCell="A6" sqref="A6:J6"/>
    </sheetView>
  </sheetViews>
  <sheetFormatPr defaultRowHeight="12.75" x14ac:dyDescent="0.2"/>
  <cols>
    <col min="1" max="1" width="61.28515625" customWidth="1"/>
    <col min="2" max="2" width="21" customWidth="1"/>
    <col min="9" max="9" width="18" customWidth="1"/>
    <col min="10" max="10" width="20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878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I12</f>
        <v>0</v>
      </c>
    </row>
    <row r="8" spans="1:10" s="1" customFormat="1" ht="23.25" x14ac:dyDescent="0.2">
      <c r="A8" s="16" t="s">
        <v>878</v>
      </c>
      <c r="B8" s="544" t="s">
        <v>715</v>
      </c>
      <c r="C8" s="545">
        <v>10</v>
      </c>
      <c r="D8" s="546">
        <v>12</v>
      </c>
      <c r="E8" s="451">
        <v>14</v>
      </c>
      <c r="F8" s="451">
        <v>16</v>
      </c>
      <c r="G8" s="546">
        <v>18</v>
      </c>
      <c r="H8" s="547"/>
      <c r="I8" s="532" t="s">
        <v>8</v>
      </c>
      <c r="J8" s="531" t="s">
        <v>10</v>
      </c>
    </row>
    <row r="9" spans="1:10" s="114" customFormat="1" ht="20.25" x14ac:dyDescent="0.3">
      <c r="A9" s="158" t="s">
        <v>734</v>
      </c>
      <c r="B9" s="544"/>
      <c r="C9" s="545"/>
      <c r="D9" s="546"/>
      <c r="E9" s="451"/>
      <c r="F9" s="451"/>
      <c r="G9" s="546"/>
      <c r="H9" s="547"/>
      <c r="I9" s="532"/>
      <c r="J9" s="531"/>
    </row>
    <row r="10" spans="1:10" s="68" customFormat="1" ht="20.25" x14ac:dyDescent="0.3">
      <c r="A10" s="69" t="s">
        <v>879</v>
      </c>
      <c r="B10" s="143">
        <v>2</v>
      </c>
      <c r="C10" s="220">
        <v>0</v>
      </c>
      <c r="D10" s="220">
        <v>0</v>
      </c>
      <c r="E10" s="220">
        <v>0</v>
      </c>
      <c r="F10" s="220">
        <v>0</v>
      </c>
      <c r="G10" s="220">
        <v>0</v>
      </c>
      <c r="H10" s="547"/>
      <c r="I10" s="156">
        <f>SUM(C10:H10)</f>
        <v>0</v>
      </c>
      <c r="J10" s="157">
        <f>B10*I10</f>
        <v>0</v>
      </c>
    </row>
    <row r="11" spans="1:10" ht="23.25" x14ac:dyDescent="0.35">
      <c r="A11" s="16" t="s">
        <v>878</v>
      </c>
      <c r="B11" s="53" t="s">
        <v>808</v>
      </c>
      <c r="C11" s="81">
        <v>10</v>
      </c>
      <c r="D11" s="57">
        <v>12</v>
      </c>
      <c r="E11" s="57">
        <v>14</v>
      </c>
      <c r="F11" s="57">
        <v>16</v>
      </c>
      <c r="G11" s="57">
        <v>18</v>
      </c>
      <c r="H11" s="547"/>
      <c r="I11" s="20" t="s">
        <v>8</v>
      </c>
      <c r="J11" s="19" t="s">
        <v>10</v>
      </c>
    </row>
    <row r="12" spans="1:10" s="58" customFormat="1" ht="23.25" customHeight="1" x14ac:dyDescent="0.35">
      <c r="A12" s="446" t="s">
        <v>763</v>
      </c>
      <c r="B12" s="446"/>
      <c r="C12" s="32">
        <f>SUM(C10:C10)</f>
        <v>0</v>
      </c>
      <c r="D12" s="32">
        <f>SUM(D10:D10)</f>
        <v>0</v>
      </c>
      <c r="E12" s="32">
        <f>SUM(E10:E10)</f>
        <v>0</v>
      </c>
      <c r="F12" s="32">
        <f>SUM(F10:F10)</f>
        <v>0</v>
      </c>
      <c r="G12" s="32">
        <f>SUM(G10:G10)</f>
        <v>0</v>
      </c>
      <c r="H12" s="547"/>
      <c r="I12" s="32">
        <f>SUM(I10:I10)</f>
        <v>0</v>
      </c>
      <c r="J12" s="91">
        <f>SUM(J10:J10)</f>
        <v>0</v>
      </c>
    </row>
    <row r="13" spans="1:10" ht="24.95" customHeight="1" x14ac:dyDescent="0.2">
      <c r="A13" s="458" t="s">
        <v>756</v>
      </c>
      <c r="B13" s="459"/>
      <c r="C13" s="459"/>
      <c r="D13" s="459"/>
      <c r="E13" s="459"/>
      <c r="F13" s="459"/>
      <c r="G13" s="459"/>
      <c r="H13" s="459"/>
      <c r="I13" s="459"/>
      <c r="J13" s="460"/>
    </row>
  </sheetData>
  <sheetProtection selectLockedCells="1"/>
  <mergeCells count="18">
    <mergeCell ref="A13:J1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12"/>
    <mergeCell ref="A12:B12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1600-000000000000}"/>
    <hyperlink ref="A6:J6" location="Table_of_Contents" display="Table of Contents" xr:uid="{00000000-0004-0000-1600-000001000000}"/>
    <hyperlink ref="A9" r:id="rId1" xr:uid="{00000000-0004-0000-1600-000002000000}"/>
    <hyperlink ref="A10" r:id="rId2" xr:uid="{00000000-0004-0000-16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4B1418D-2393-4F83-9FCE-D15D128AB157}">
  <dimension ref="A1:J23"/>
  <sheetViews>
    <sheetView showZeros="0" workbookViewId="0">
      <selection activeCell="A6" sqref="A6:J6"/>
    </sheetView>
  </sheetViews>
  <sheetFormatPr defaultRowHeight="12.75" x14ac:dyDescent="0.2"/>
  <cols>
    <col min="1" max="1" width="65.85546875" customWidth="1"/>
    <col min="2" max="2" width="16.42578125" customWidth="1"/>
    <col min="3" max="3" width="10.7109375" customWidth="1"/>
    <col min="9" max="10" width="18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/>
      <c r="B2" s="472"/>
      <c r="C2" s="472"/>
      <c r="D2" s="472"/>
      <c r="E2" s="472"/>
      <c r="F2" s="472"/>
      <c r="G2" s="472"/>
      <c r="H2" s="472"/>
      <c r="I2" s="472"/>
      <c r="J2" s="472"/>
    </row>
    <row r="3" spans="1:10" s="1" customFormat="1" ht="23.25" x14ac:dyDescent="0.2">
      <c r="A3" s="553" t="s">
        <v>937</v>
      </c>
      <c r="B3" s="453"/>
      <c r="C3" s="453"/>
      <c r="D3" s="453"/>
      <c r="E3" s="453"/>
      <c r="F3" s="453"/>
      <c r="G3" s="453"/>
      <c r="H3" s="453"/>
      <c r="I3" s="453"/>
      <c r="J3" s="453"/>
    </row>
    <row r="4" spans="1:10" ht="23.25" x14ac:dyDescent="0.2">
      <c r="A4" s="472"/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I22</f>
        <v>0</v>
      </c>
    </row>
    <row r="8" spans="1:10" ht="23.25" x14ac:dyDescent="0.35">
      <c r="A8" s="8" t="s">
        <v>938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16</v>
      </c>
      <c r="H8" s="469">
        <v>18</v>
      </c>
      <c r="I8" s="467" t="s">
        <v>8</v>
      </c>
      <c r="J8" s="467" t="s">
        <v>10</v>
      </c>
    </row>
    <row r="9" spans="1:10" ht="23.25" x14ac:dyDescent="0.35">
      <c r="A9" s="282" t="s">
        <v>939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40" t="s">
        <v>940</v>
      </c>
      <c r="B10" s="30">
        <v>2</v>
      </c>
      <c r="C10" s="297">
        <v>0</v>
      </c>
      <c r="D10" s="298">
        <v>0</v>
      </c>
      <c r="E10" s="179">
        <v>0</v>
      </c>
      <c r="F10" s="298">
        <v>0</v>
      </c>
      <c r="G10" s="298">
        <v>0</v>
      </c>
      <c r="H10" s="298">
        <v>0</v>
      </c>
      <c r="I10" s="96">
        <f t="shared" ref="I10:I20" si="0">SUM(C10:H10)</f>
        <v>0</v>
      </c>
      <c r="J10" s="25">
        <f t="shared" ref="J10:J20" si="1">B10*I10</f>
        <v>0</v>
      </c>
    </row>
    <row r="11" spans="1:10" ht="23.25" x14ac:dyDescent="0.35">
      <c r="A11" s="40" t="s">
        <v>303</v>
      </c>
      <c r="B11" s="30">
        <v>2</v>
      </c>
      <c r="C11" s="297">
        <v>0</v>
      </c>
      <c r="D11" s="298">
        <v>0</v>
      </c>
      <c r="E11" s="179">
        <v>0</v>
      </c>
      <c r="F11" s="298">
        <v>0</v>
      </c>
      <c r="G11" s="298">
        <v>0</v>
      </c>
      <c r="H11" s="298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40" t="s">
        <v>941</v>
      </c>
      <c r="B12" s="30">
        <v>2</v>
      </c>
      <c r="C12" s="297">
        <v>0</v>
      </c>
      <c r="D12" s="298">
        <v>0</v>
      </c>
      <c r="E12" s="298">
        <v>0</v>
      </c>
      <c r="F12" s="179">
        <v>0</v>
      </c>
      <c r="G12" s="298">
        <v>0</v>
      </c>
      <c r="H12" s="298">
        <v>0</v>
      </c>
      <c r="I12" s="96">
        <f t="shared" si="0"/>
        <v>0</v>
      </c>
      <c r="J12" s="25">
        <f t="shared" si="1"/>
        <v>0</v>
      </c>
    </row>
    <row r="13" spans="1:10" s="1" customFormat="1" ht="23.25" x14ac:dyDescent="0.35">
      <c r="A13" s="306" t="s">
        <v>942</v>
      </c>
      <c r="B13" s="65">
        <v>1.3</v>
      </c>
      <c r="C13" s="297"/>
      <c r="D13" s="298"/>
      <c r="E13" s="298"/>
      <c r="F13" s="298"/>
      <c r="G13" s="179">
        <v>0</v>
      </c>
      <c r="H13" s="179">
        <v>0</v>
      </c>
      <c r="I13" s="221">
        <f t="shared" si="0"/>
        <v>0</v>
      </c>
      <c r="J13" s="305">
        <f t="shared" si="1"/>
        <v>0</v>
      </c>
    </row>
    <row r="14" spans="1:10" ht="23.25" x14ac:dyDescent="0.35">
      <c r="A14" s="40" t="s">
        <v>943</v>
      </c>
      <c r="B14" s="30">
        <v>1.3</v>
      </c>
      <c r="C14" s="297">
        <v>0</v>
      </c>
      <c r="D14" s="298">
        <v>0</v>
      </c>
      <c r="E14" s="298">
        <v>0</v>
      </c>
      <c r="F14" s="298">
        <v>0</v>
      </c>
      <c r="G14" s="179">
        <v>0</v>
      </c>
      <c r="H14" s="179">
        <v>0</v>
      </c>
      <c r="I14" s="96">
        <f>SUM(C14:H14)</f>
        <v>0</v>
      </c>
      <c r="J14" s="25">
        <f>B14*I14</f>
        <v>0</v>
      </c>
    </row>
    <row r="15" spans="1:10" ht="23.25" x14ac:dyDescent="0.35">
      <c r="A15" s="299" t="s">
        <v>61</v>
      </c>
      <c r="B15" s="300">
        <v>0</v>
      </c>
      <c r="C15" s="301" t="s">
        <v>944</v>
      </c>
      <c r="D15" s="302"/>
      <c r="E15" s="302"/>
      <c r="F15" s="302"/>
      <c r="G15" s="302"/>
      <c r="H15" s="302">
        <v>0</v>
      </c>
      <c r="I15" s="303">
        <f t="shared" si="0"/>
        <v>0</v>
      </c>
      <c r="J15" s="304">
        <f t="shared" si="1"/>
        <v>0</v>
      </c>
    </row>
    <row r="16" spans="1:10" ht="23.25" x14ac:dyDescent="0.35">
      <c r="A16" s="307" t="s">
        <v>945</v>
      </c>
      <c r="B16" s="30">
        <v>5</v>
      </c>
      <c r="C16" s="221">
        <v>0</v>
      </c>
      <c r="D16" s="298">
        <v>0</v>
      </c>
      <c r="E16" s="298">
        <v>0</v>
      </c>
      <c r="F16" s="298">
        <v>0</v>
      </c>
      <c r="G16" s="298">
        <v>0</v>
      </c>
      <c r="H16" s="298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9" t="s">
        <v>946</v>
      </c>
      <c r="B17" s="300">
        <v>0</v>
      </c>
      <c r="C17" s="301" t="s">
        <v>950</v>
      </c>
      <c r="D17" s="302">
        <v>0</v>
      </c>
      <c r="E17" s="302">
        <v>0</v>
      </c>
      <c r="F17" s="302">
        <v>0</v>
      </c>
      <c r="G17" s="302">
        <v>0</v>
      </c>
      <c r="H17" s="302">
        <v>0</v>
      </c>
      <c r="I17" s="303">
        <f t="shared" si="0"/>
        <v>0</v>
      </c>
      <c r="J17" s="304">
        <f t="shared" si="1"/>
        <v>0</v>
      </c>
    </row>
    <row r="18" spans="1:10" ht="23.25" x14ac:dyDescent="0.35">
      <c r="A18" s="40" t="s">
        <v>948</v>
      </c>
      <c r="B18" s="30">
        <v>7</v>
      </c>
      <c r="C18" s="221">
        <v>0</v>
      </c>
      <c r="D18" s="298">
        <v>0</v>
      </c>
      <c r="E18" s="298">
        <v>0</v>
      </c>
      <c r="F18" s="298">
        <v>0</v>
      </c>
      <c r="G18" s="298">
        <v>0</v>
      </c>
      <c r="H18" s="298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40" t="s">
        <v>947</v>
      </c>
      <c r="B19" s="30">
        <v>7</v>
      </c>
      <c r="C19" s="221">
        <v>0</v>
      </c>
      <c r="D19" s="298">
        <v>0</v>
      </c>
      <c r="E19" s="298">
        <v>0</v>
      </c>
      <c r="F19" s="298">
        <v>0</v>
      </c>
      <c r="G19" s="298">
        <v>0</v>
      </c>
      <c r="H19" s="298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40" t="s">
        <v>949</v>
      </c>
      <c r="B20" s="30">
        <v>7</v>
      </c>
      <c r="C20" s="221">
        <v>0</v>
      </c>
      <c r="D20" s="298">
        <v>0</v>
      </c>
      <c r="E20" s="298">
        <v>0</v>
      </c>
      <c r="F20" s="298">
        <v>0</v>
      </c>
      <c r="G20" s="298">
        <v>0</v>
      </c>
      <c r="H20" s="298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550" t="s">
        <v>938</v>
      </c>
      <c r="B21" s="551"/>
      <c r="C21" s="551"/>
      <c r="D21" s="551"/>
      <c r="E21" s="551"/>
      <c r="F21" s="551"/>
      <c r="G21" s="551"/>
      <c r="H21" s="552"/>
      <c r="I21" s="20" t="s">
        <v>8</v>
      </c>
      <c r="J21" s="19" t="s">
        <v>10</v>
      </c>
    </row>
    <row r="22" spans="1:10" ht="23.25" x14ac:dyDescent="0.35">
      <c r="A22" s="363" t="s">
        <v>763</v>
      </c>
      <c r="B22" s="364"/>
      <c r="C22" s="548"/>
      <c r="D22" s="548"/>
      <c r="E22" s="548"/>
      <c r="F22" s="548"/>
      <c r="G22" s="548"/>
      <c r="H22" s="549"/>
      <c r="I22" s="32">
        <f>SUM(I10:I20)</f>
        <v>0</v>
      </c>
      <c r="J22" s="91">
        <f>SUM(J10:J20)</f>
        <v>0</v>
      </c>
    </row>
    <row r="23" spans="1:10" ht="23.25" x14ac:dyDescent="0.2">
      <c r="A23" s="458" t="s">
        <v>756</v>
      </c>
      <c r="B23" s="459"/>
      <c r="C23" s="459"/>
      <c r="D23" s="459"/>
      <c r="E23" s="459"/>
      <c r="F23" s="459"/>
      <c r="G23" s="459"/>
      <c r="H23" s="459"/>
      <c r="I23" s="459"/>
      <c r="J23" s="460"/>
    </row>
  </sheetData>
  <mergeCells count="19">
    <mergeCell ref="A6:J6"/>
    <mergeCell ref="A1:J1"/>
    <mergeCell ref="A2:J2"/>
    <mergeCell ref="A3:J3"/>
    <mergeCell ref="A4:J4"/>
    <mergeCell ref="A5:J5"/>
    <mergeCell ref="J8:J9"/>
    <mergeCell ref="A23:J23"/>
    <mergeCell ref="A22:H22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A21:H21"/>
  </mergeCells>
  <hyperlinks>
    <hyperlink ref="A5:J5" location="Account_Summary" display="Account Summary" xr:uid="{26429CE0-F4E4-47B0-9D82-97C2C9000FFC}"/>
    <hyperlink ref="A6:J6" location="Table_of_Contents" display="Table of Contents" xr:uid="{0BB58978-E267-428B-86CF-BC5EF483D062}"/>
    <hyperlink ref="A10" r:id="rId1" xr:uid="{D838DD5C-9DC7-416D-B108-0FE51CE82133}"/>
    <hyperlink ref="A11" r:id="rId2" xr:uid="{B9F57007-9463-4C80-B043-1DAA5174EF7A}"/>
    <hyperlink ref="A12" r:id="rId3" display="Wet Bug Green/Green-Red/Pearl/Brown" xr:uid="{1B4B268B-6C22-4270-9F5F-4402DCA196FB}"/>
    <hyperlink ref="A18" r:id="rId4" xr:uid="{0F0BA0C1-6715-4F77-BEA3-6AA5D06B96D1}"/>
    <hyperlink ref="A19" r:id="rId5" xr:uid="{EEA9E7AC-49E0-4EFE-A122-823E3A539C36}"/>
    <hyperlink ref="A20" r:id="rId6" xr:uid="{CB3884DD-86EB-4595-BA82-A566D089A354}"/>
    <hyperlink ref="A13" r:id="rId7" xr:uid="{9D248AB7-876D-4607-9AA8-7ECA45A3CFEA}"/>
    <hyperlink ref="A14" r:id="rId8" xr:uid="{EEF50A77-DC9D-49F1-9170-05F5C7205875}"/>
    <hyperlink ref="A16" r:id="rId9" xr:uid="{8B4A4CDF-D17E-4E82-B1E8-9F92582BCD95}"/>
  </hyperlinks>
  <pageMargins left="0.7" right="0.7" top="0.75" bottom="0.75" header="0.3" footer="0.3"/>
  <pageSetup orientation="portrait" horizontalDpi="4294967293" verticalDpi="0" r:id="rId10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J27"/>
  <sheetViews>
    <sheetView showZeros="0" topLeftCell="A11" zoomScale="80" workbookViewId="0">
      <selection activeCell="B11" sqref="B11:B24"/>
    </sheetView>
  </sheetViews>
  <sheetFormatPr defaultRowHeight="12.75" x14ac:dyDescent="0.2"/>
  <cols>
    <col min="1" max="1" width="69.140625" customWidth="1"/>
    <col min="2" max="2" width="34.7109375" customWidth="1"/>
    <col min="3" max="8" width="9.28515625" bestFit="1" customWidth="1"/>
    <col min="9" max="9" width="28.5703125" customWidth="1"/>
    <col min="10" max="10" width="29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I26</f>
        <v>0</v>
      </c>
    </row>
    <row r="8" spans="1:10" ht="23.25" x14ac:dyDescent="0.35">
      <c r="A8" s="8" t="s">
        <v>23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38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134</v>
      </c>
      <c r="B10" s="30">
        <v>2.5</v>
      </c>
      <c r="C10" s="221">
        <v>0</v>
      </c>
      <c r="D10" s="179">
        <v>0</v>
      </c>
      <c r="E10" s="179">
        <v>0</v>
      </c>
      <c r="F10" s="179">
        <v>0</v>
      </c>
      <c r="G10" s="179">
        <v>0</v>
      </c>
      <c r="H10" s="179">
        <v>0</v>
      </c>
      <c r="I10" s="96">
        <f t="shared" ref="I10:I24" si="0">SUM(C10:H10)</f>
        <v>0</v>
      </c>
      <c r="J10" s="25">
        <f t="shared" ref="J10:J24" si="1">B10*I10</f>
        <v>0</v>
      </c>
    </row>
    <row r="11" spans="1:10" ht="23.25" x14ac:dyDescent="0.35">
      <c r="A11" s="29" t="s">
        <v>135</v>
      </c>
      <c r="B11" s="30">
        <v>2.5</v>
      </c>
      <c r="C11" s="221">
        <v>0</v>
      </c>
      <c r="D11" s="179">
        <v>0</v>
      </c>
      <c r="E11" s="179">
        <v>0</v>
      </c>
      <c r="F11" s="179">
        <v>0</v>
      </c>
      <c r="G11" s="179">
        <v>0</v>
      </c>
      <c r="H11" s="179">
        <v>0</v>
      </c>
      <c r="I11" s="96">
        <f t="shared" si="0"/>
        <v>0</v>
      </c>
      <c r="J11" s="25">
        <f t="shared" si="1"/>
        <v>0</v>
      </c>
    </row>
    <row r="12" spans="1:10" ht="23.25" x14ac:dyDescent="0.35">
      <c r="A12" s="29" t="s">
        <v>136</v>
      </c>
      <c r="B12" s="30">
        <v>2.5</v>
      </c>
      <c r="C12" s="221">
        <v>0</v>
      </c>
      <c r="D12" s="179">
        <v>0</v>
      </c>
      <c r="E12" s="179">
        <v>0</v>
      </c>
      <c r="F12" s="179">
        <v>0</v>
      </c>
      <c r="G12" s="179">
        <v>0</v>
      </c>
      <c r="H12" s="179">
        <v>0</v>
      </c>
      <c r="I12" s="96">
        <f t="shared" si="0"/>
        <v>0</v>
      </c>
      <c r="J12" s="25">
        <f t="shared" si="1"/>
        <v>0</v>
      </c>
    </row>
    <row r="13" spans="1:10" ht="23.25" x14ac:dyDescent="0.35">
      <c r="A13" s="29" t="s">
        <v>884</v>
      </c>
      <c r="B13" s="30">
        <v>2.5</v>
      </c>
      <c r="C13" s="221"/>
      <c r="D13" s="179"/>
      <c r="E13" s="179"/>
      <c r="F13" s="179"/>
      <c r="G13" s="179">
        <v>0</v>
      </c>
      <c r="H13" s="179">
        <v>0</v>
      </c>
      <c r="I13" s="96">
        <f t="shared" si="0"/>
        <v>0</v>
      </c>
      <c r="J13" s="25">
        <f t="shared" si="1"/>
        <v>0</v>
      </c>
    </row>
    <row r="14" spans="1:10" ht="23.25" x14ac:dyDescent="0.35">
      <c r="A14" s="29" t="s">
        <v>137</v>
      </c>
      <c r="B14" s="30">
        <v>2.5</v>
      </c>
      <c r="C14" s="221">
        <v>0</v>
      </c>
      <c r="D14" s="179">
        <v>0</v>
      </c>
      <c r="E14" s="179">
        <v>0</v>
      </c>
      <c r="F14" s="179">
        <v>0</v>
      </c>
      <c r="G14" s="179">
        <v>0</v>
      </c>
      <c r="H14" s="179">
        <v>0</v>
      </c>
      <c r="I14" s="96">
        <f t="shared" si="0"/>
        <v>0</v>
      </c>
      <c r="J14" s="25">
        <f t="shared" si="1"/>
        <v>0</v>
      </c>
    </row>
    <row r="15" spans="1:10" ht="23.25" x14ac:dyDescent="0.35">
      <c r="A15" s="29" t="s">
        <v>662</v>
      </c>
      <c r="B15" s="30">
        <v>2.5</v>
      </c>
      <c r="C15" s="221"/>
      <c r="D15" s="179"/>
      <c r="E15" s="179"/>
      <c r="F15" s="179"/>
      <c r="G15" s="179"/>
      <c r="H15" s="179">
        <v>0</v>
      </c>
      <c r="I15" s="96">
        <f t="shared" si="0"/>
        <v>0</v>
      </c>
      <c r="J15" s="25">
        <f t="shared" si="1"/>
        <v>0</v>
      </c>
    </row>
    <row r="16" spans="1:10" ht="23.25" x14ac:dyDescent="0.35">
      <c r="A16" s="40" t="s">
        <v>138</v>
      </c>
      <c r="B16" s="30">
        <v>2.5</v>
      </c>
      <c r="C16" s="221">
        <v>0</v>
      </c>
      <c r="D16" s="179">
        <v>0</v>
      </c>
      <c r="E16" s="179">
        <v>0</v>
      </c>
      <c r="F16" s="179">
        <v>0</v>
      </c>
      <c r="G16" s="179">
        <v>0</v>
      </c>
      <c r="H16" s="179">
        <v>0</v>
      </c>
      <c r="I16" s="96">
        <f t="shared" si="0"/>
        <v>0</v>
      </c>
      <c r="J16" s="25">
        <f t="shared" si="1"/>
        <v>0</v>
      </c>
    </row>
    <row r="17" spans="1:10" ht="23.25" x14ac:dyDescent="0.35">
      <c r="A17" s="29" t="s">
        <v>139</v>
      </c>
      <c r="B17" s="30">
        <v>2.5</v>
      </c>
      <c r="C17" s="221">
        <v>0</v>
      </c>
      <c r="D17" s="179">
        <v>0</v>
      </c>
      <c r="E17" s="179">
        <v>0</v>
      </c>
      <c r="F17" s="179">
        <v>0</v>
      </c>
      <c r="G17" s="179">
        <v>0</v>
      </c>
      <c r="H17" s="179">
        <v>0</v>
      </c>
      <c r="I17" s="96">
        <f t="shared" si="0"/>
        <v>0</v>
      </c>
      <c r="J17" s="25">
        <f t="shared" si="1"/>
        <v>0</v>
      </c>
    </row>
    <row r="18" spans="1:10" ht="23.25" x14ac:dyDescent="0.35">
      <c r="A18" s="29" t="s">
        <v>140</v>
      </c>
      <c r="B18" s="30">
        <v>2.5</v>
      </c>
      <c r="C18" s="221">
        <v>0</v>
      </c>
      <c r="D18" s="179">
        <v>0</v>
      </c>
      <c r="E18" s="179">
        <v>0</v>
      </c>
      <c r="F18" s="179">
        <v>0</v>
      </c>
      <c r="G18" s="179">
        <v>0</v>
      </c>
      <c r="H18" s="179">
        <v>0</v>
      </c>
      <c r="I18" s="96">
        <f t="shared" si="0"/>
        <v>0</v>
      </c>
      <c r="J18" s="25">
        <f t="shared" si="1"/>
        <v>0</v>
      </c>
    </row>
    <row r="19" spans="1:10" ht="23.25" x14ac:dyDescent="0.35">
      <c r="A19" s="13" t="s">
        <v>141</v>
      </c>
      <c r="B19" s="30">
        <v>2.5</v>
      </c>
      <c r="C19" s="221">
        <v>0</v>
      </c>
      <c r="D19" s="179">
        <v>0</v>
      </c>
      <c r="E19" s="179">
        <v>0</v>
      </c>
      <c r="F19" s="179">
        <v>0</v>
      </c>
      <c r="G19" s="179">
        <v>0</v>
      </c>
      <c r="H19" s="179">
        <v>0</v>
      </c>
      <c r="I19" s="96">
        <f t="shared" si="0"/>
        <v>0</v>
      </c>
      <c r="J19" s="25">
        <f t="shared" si="1"/>
        <v>0</v>
      </c>
    </row>
    <row r="20" spans="1:10" ht="23.25" x14ac:dyDescent="0.35">
      <c r="A20" s="29" t="s">
        <v>142</v>
      </c>
      <c r="B20" s="30">
        <v>2.5</v>
      </c>
      <c r="C20" s="221">
        <v>0</v>
      </c>
      <c r="D20" s="179">
        <v>0</v>
      </c>
      <c r="E20" s="179">
        <v>0</v>
      </c>
      <c r="F20" s="179">
        <v>0</v>
      </c>
      <c r="G20" s="179">
        <v>0</v>
      </c>
      <c r="H20" s="179">
        <v>0</v>
      </c>
      <c r="I20" s="96">
        <f t="shared" si="0"/>
        <v>0</v>
      </c>
      <c r="J20" s="25">
        <f t="shared" si="1"/>
        <v>0</v>
      </c>
    </row>
    <row r="21" spans="1:10" ht="23.25" x14ac:dyDescent="0.35">
      <c r="A21" s="29" t="s">
        <v>143</v>
      </c>
      <c r="B21" s="30">
        <v>2.5</v>
      </c>
      <c r="C21" s="221">
        <v>0</v>
      </c>
      <c r="D21" s="179">
        <v>0</v>
      </c>
      <c r="E21" s="179">
        <v>0</v>
      </c>
      <c r="F21" s="179">
        <v>0</v>
      </c>
      <c r="G21" s="179">
        <v>0</v>
      </c>
      <c r="H21" s="179">
        <v>0</v>
      </c>
      <c r="I21" s="96">
        <f t="shared" si="0"/>
        <v>0</v>
      </c>
      <c r="J21" s="25">
        <f t="shared" si="1"/>
        <v>0</v>
      </c>
    </row>
    <row r="22" spans="1:10" ht="23.25" x14ac:dyDescent="0.35">
      <c r="A22" s="29" t="s">
        <v>144</v>
      </c>
      <c r="B22" s="30">
        <v>2.5</v>
      </c>
      <c r="C22" s="221">
        <v>0</v>
      </c>
      <c r="D22" s="179">
        <v>0</v>
      </c>
      <c r="E22" s="179">
        <v>0</v>
      </c>
      <c r="F22" s="179">
        <v>0</v>
      </c>
      <c r="G22" s="179">
        <v>0</v>
      </c>
      <c r="H22" s="179">
        <v>0</v>
      </c>
      <c r="I22" s="96">
        <f t="shared" si="0"/>
        <v>0</v>
      </c>
      <c r="J22" s="25">
        <f t="shared" si="1"/>
        <v>0</v>
      </c>
    </row>
    <row r="23" spans="1:10" ht="23.25" x14ac:dyDescent="0.35">
      <c r="A23" s="13" t="s">
        <v>145</v>
      </c>
      <c r="B23" s="30">
        <v>2.5</v>
      </c>
      <c r="C23" s="221">
        <v>0</v>
      </c>
      <c r="D23" s="179">
        <v>0</v>
      </c>
      <c r="E23" s="179">
        <v>0</v>
      </c>
      <c r="F23" s="179">
        <v>0</v>
      </c>
      <c r="G23" s="179">
        <v>0</v>
      </c>
      <c r="H23" s="179">
        <v>0</v>
      </c>
      <c r="I23" s="96">
        <f t="shared" si="0"/>
        <v>0</v>
      </c>
      <c r="J23" s="25">
        <f t="shared" si="1"/>
        <v>0</v>
      </c>
    </row>
    <row r="24" spans="1:10" ht="23.25" x14ac:dyDescent="0.35">
      <c r="A24" s="29" t="s">
        <v>146</v>
      </c>
      <c r="B24" s="30">
        <v>2.5</v>
      </c>
      <c r="C24" s="221">
        <v>0</v>
      </c>
      <c r="D24" s="179">
        <v>0</v>
      </c>
      <c r="E24" s="179">
        <v>0</v>
      </c>
      <c r="F24" s="179">
        <v>0</v>
      </c>
      <c r="G24" s="179">
        <v>0</v>
      </c>
      <c r="H24" s="179">
        <v>0</v>
      </c>
      <c r="I24" s="96">
        <f t="shared" si="0"/>
        <v>0</v>
      </c>
      <c r="J24" s="25">
        <f t="shared" si="1"/>
        <v>0</v>
      </c>
    </row>
    <row r="25" spans="1:10" ht="23.25" x14ac:dyDescent="0.35">
      <c r="A25" s="8" t="s">
        <v>23</v>
      </c>
      <c r="B25" s="53" t="s">
        <v>808</v>
      </c>
      <c r="C25" s="81">
        <v>2</v>
      </c>
      <c r="D25" s="57">
        <v>4</v>
      </c>
      <c r="E25" s="57">
        <v>6</v>
      </c>
      <c r="F25" s="57">
        <v>8</v>
      </c>
      <c r="G25" s="57">
        <v>10</v>
      </c>
      <c r="H25" s="84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446" t="s">
        <v>763</v>
      </c>
      <c r="B26" s="446"/>
      <c r="C26" s="32">
        <f t="shared" ref="C26:J26" si="2">SUM(C10:C24)</f>
        <v>0</v>
      </c>
      <c r="D26" s="32">
        <f t="shared" si="2"/>
        <v>0</v>
      </c>
      <c r="E26" s="32">
        <f t="shared" si="2"/>
        <v>0</v>
      </c>
      <c r="F26" s="32">
        <f t="shared" si="2"/>
        <v>0</v>
      </c>
      <c r="G26" s="32">
        <f t="shared" si="2"/>
        <v>0</v>
      </c>
      <c r="H26" s="32">
        <f t="shared" si="2"/>
        <v>0</v>
      </c>
      <c r="I26" s="32">
        <f t="shared" si="2"/>
        <v>0</v>
      </c>
      <c r="J26" s="91">
        <f t="shared" si="2"/>
        <v>0</v>
      </c>
    </row>
    <row r="27" spans="1:10" ht="24.95" customHeight="1" x14ac:dyDescent="0.2">
      <c r="A27" s="458" t="s">
        <v>756</v>
      </c>
      <c r="B27" s="459"/>
      <c r="C27" s="459"/>
      <c r="D27" s="459"/>
      <c r="E27" s="459"/>
      <c r="F27" s="459"/>
      <c r="G27" s="459"/>
      <c r="H27" s="459"/>
      <c r="I27" s="459"/>
      <c r="J27" s="460"/>
    </row>
  </sheetData>
  <sheetProtection selectLockedCells="1"/>
  <mergeCells count="18">
    <mergeCell ref="A27:J27"/>
    <mergeCell ref="A26:B26"/>
    <mergeCell ref="A1:J1"/>
    <mergeCell ref="A2:J2"/>
    <mergeCell ref="A3:J3"/>
    <mergeCell ref="A4:J4"/>
    <mergeCell ref="A5:J5"/>
    <mergeCell ref="A6:J6"/>
    <mergeCell ref="A7:I7"/>
    <mergeCell ref="B8:B9"/>
    <mergeCell ref="C8:C9"/>
    <mergeCell ref="H8:H9"/>
    <mergeCell ref="I8:I9"/>
    <mergeCell ref="J8:J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700-000000000000}"/>
    <hyperlink ref="A6:J6" location="Table_of_Contents" display="Table of Contents" xr:uid="{00000000-0004-0000-1700-000001000000}"/>
    <hyperlink ref="A16" r:id="rId1" xr:uid="{00000000-0004-0000-1700-000002000000}"/>
    <hyperlink ref="A9" r:id="rId2" xr:uid="{00000000-0004-0000-1700-000003000000}"/>
    <hyperlink ref="A19" r:id="rId3" xr:uid="{00000000-0004-0000-1700-000004000000}"/>
    <hyperlink ref="A23" r:id="rId4" xr:uid="{00000000-0004-0000-1700-000005000000}"/>
  </hyperlinks>
  <pageMargins left="0.75" right="0.75" top="1" bottom="1" header="0.5" footer="0.5"/>
  <headerFooter alignWithMargins="0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23BDD-91D5-4DC4-9F14-2AAD2C35DD2C}">
  <dimension ref="A1:G17"/>
  <sheetViews>
    <sheetView showZeros="0" topLeftCell="A3" workbookViewId="0">
      <selection activeCell="B11" sqref="B11:B13"/>
    </sheetView>
  </sheetViews>
  <sheetFormatPr defaultRowHeight="12.75" x14ac:dyDescent="0.2"/>
  <cols>
    <col min="1" max="1" width="29.7109375" customWidth="1"/>
    <col min="2" max="2" width="24" customWidth="1"/>
    <col min="6" max="6" width="20.28515625" customWidth="1"/>
    <col min="7" max="7" width="24.5703125" customWidth="1"/>
  </cols>
  <sheetData>
    <row r="1" spans="1:7" ht="30" x14ac:dyDescent="0.2">
      <c r="A1" s="508" t="s">
        <v>754</v>
      </c>
      <c r="B1" s="508"/>
      <c r="C1" s="508"/>
      <c r="D1" s="508"/>
      <c r="E1" s="508"/>
      <c r="F1" s="508"/>
      <c r="G1" s="508"/>
    </row>
    <row r="2" spans="1:7" ht="23.25" x14ac:dyDescent="0.2">
      <c r="A2" s="472" t="s">
        <v>0</v>
      </c>
      <c r="B2" s="472"/>
      <c r="C2" s="472"/>
      <c r="D2" s="472"/>
      <c r="E2" s="472"/>
      <c r="F2" s="472"/>
      <c r="G2" s="472"/>
    </row>
    <row r="3" spans="1:7" ht="23.25" x14ac:dyDescent="0.2">
      <c r="A3" s="476" t="s">
        <v>997</v>
      </c>
      <c r="B3" s="472"/>
      <c r="C3" s="472"/>
      <c r="D3" s="472"/>
      <c r="E3" s="472"/>
      <c r="F3" s="472"/>
      <c r="G3" s="472"/>
    </row>
    <row r="4" spans="1:7" ht="23.25" x14ac:dyDescent="0.2">
      <c r="A4" s="472" t="s">
        <v>757</v>
      </c>
      <c r="B4" s="472"/>
      <c r="C4" s="472"/>
      <c r="D4" s="472"/>
      <c r="E4" s="472"/>
      <c r="F4" s="472"/>
      <c r="G4" s="472"/>
    </row>
    <row r="5" spans="1:7" ht="23.25" x14ac:dyDescent="0.2">
      <c r="A5" s="454" t="s">
        <v>730</v>
      </c>
      <c r="B5" s="454"/>
      <c r="C5" s="454"/>
      <c r="D5" s="454"/>
      <c r="E5" s="454"/>
      <c r="F5" s="454"/>
      <c r="G5" s="454"/>
    </row>
    <row r="6" spans="1:7" ht="23.25" x14ac:dyDescent="0.2">
      <c r="A6" s="444" t="s">
        <v>729</v>
      </c>
      <c r="B6" s="444"/>
      <c r="C6" s="444"/>
      <c r="D6" s="444"/>
      <c r="E6" s="444"/>
      <c r="F6" s="444"/>
      <c r="G6" s="444"/>
    </row>
    <row r="7" spans="1:7" ht="23.25" x14ac:dyDescent="0.2">
      <c r="A7" s="450" t="s">
        <v>764</v>
      </c>
      <c r="B7" s="450"/>
      <c r="C7" s="450"/>
      <c r="D7" s="450"/>
      <c r="E7" s="450"/>
      <c r="F7" s="450"/>
      <c r="G7" s="88">
        <f>F16</f>
        <v>0</v>
      </c>
    </row>
    <row r="8" spans="1:7" ht="23.25" x14ac:dyDescent="0.2">
      <c r="A8" s="6" t="s">
        <v>998</v>
      </c>
      <c r="B8" s="467" t="s">
        <v>715</v>
      </c>
      <c r="C8" s="469">
        <v>6</v>
      </c>
      <c r="D8" s="469">
        <v>8</v>
      </c>
      <c r="E8" s="469">
        <v>10</v>
      </c>
      <c r="F8" s="469" t="s">
        <v>8</v>
      </c>
      <c r="G8" s="467" t="s">
        <v>10</v>
      </c>
    </row>
    <row r="9" spans="1:7" s="293" customFormat="1" ht="23.25" x14ac:dyDescent="0.35">
      <c r="A9" s="321" t="s">
        <v>734</v>
      </c>
      <c r="B9" s="468"/>
      <c r="C9" s="470"/>
      <c r="D9" s="470"/>
      <c r="E9" s="470"/>
      <c r="F9" s="470"/>
      <c r="G9" s="468"/>
    </row>
    <row r="10" spans="1:7" ht="23.25" x14ac:dyDescent="0.35">
      <c r="A10" s="18" t="s">
        <v>999</v>
      </c>
      <c r="B10" s="26">
        <v>2.5</v>
      </c>
      <c r="C10" s="27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18" t="s">
        <v>1000</v>
      </c>
      <c r="B11" s="26">
        <v>2.5</v>
      </c>
      <c r="C11" s="27">
        <v>0</v>
      </c>
      <c r="D11" s="23">
        <v>0</v>
      </c>
      <c r="E11" s="23">
        <v>0</v>
      </c>
      <c r="F11" s="32">
        <f>SUM(C11:E11)</f>
        <v>0</v>
      </c>
      <c r="G11" s="25">
        <f>B11*F11</f>
        <v>0</v>
      </c>
    </row>
    <row r="12" spans="1:7" ht="23.25" x14ac:dyDescent="0.35">
      <c r="A12" s="18" t="s">
        <v>244</v>
      </c>
      <c r="B12" s="26">
        <v>2.5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18" t="s">
        <v>1001</v>
      </c>
      <c r="B13" s="26">
        <v>2.5</v>
      </c>
      <c r="C13" s="27">
        <v>0</v>
      </c>
      <c r="D13" s="23">
        <v>0</v>
      </c>
      <c r="E13" s="23">
        <v>0</v>
      </c>
      <c r="F13" s="32">
        <f>SUM(C13:E13)</f>
        <v>0</v>
      </c>
      <c r="G13" s="25">
        <f>B13*F13</f>
        <v>0</v>
      </c>
    </row>
    <row r="14" spans="1:7" ht="23.25" x14ac:dyDescent="0.35">
      <c r="A14" s="18" t="s">
        <v>2</v>
      </c>
      <c r="B14" s="26">
        <v>0</v>
      </c>
      <c r="C14" s="27">
        <v>0</v>
      </c>
      <c r="D14" s="23">
        <v>0</v>
      </c>
      <c r="E14" s="23">
        <v>0</v>
      </c>
      <c r="F14" s="32">
        <f>SUM(C14:E14)</f>
        <v>0</v>
      </c>
      <c r="G14" s="25">
        <f>B14*F14</f>
        <v>0</v>
      </c>
    </row>
    <row r="15" spans="1:7" ht="23.25" x14ac:dyDescent="0.35">
      <c r="A15" s="6" t="str">
        <f>A8</f>
        <v>Crunchers</v>
      </c>
      <c r="B15" s="53" t="s">
        <v>715</v>
      </c>
      <c r="C15" s="57">
        <v>6</v>
      </c>
      <c r="D15" s="57">
        <v>8</v>
      </c>
      <c r="E15" s="57">
        <v>10</v>
      </c>
      <c r="F15" s="20" t="s">
        <v>8</v>
      </c>
      <c r="G15" s="19" t="s">
        <v>10</v>
      </c>
    </row>
    <row r="16" spans="1:7" ht="23.25" x14ac:dyDescent="0.35">
      <c r="A16" s="446" t="s">
        <v>763</v>
      </c>
      <c r="B16" s="446"/>
      <c r="C16" s="92">
        <f>SUM(C10:C14)</f>
        <v>0</v>
      </c>
      <c r="D16" s="92">
        <f>SUM(D10:D14)</f>
        <v>0</v>
      </c>
      <c r="E16" s="92">
        <f>SUM(E10:E14)</f>
        <v>0</v>
      </c>
      <c r="F16" s="92">
        <f>SUM(F10:F14)</f>
        <v>0</v>
      </c>
      <c r="G16" s="91">
        <f>SUM(G10:G14)</f>
        <v>0</v>
      </c>
    </row>
    <row r="17" spans="1:7" ht="23.25" x14ac:dyDescent="0.2">
      <c r="A17" s="458" t="s">
        <v>756</v>
      </c>
      <c r="B17" s="459"/>
      <c r="C17" s="459"/>
      <c r="D17" s="459"/>
      <c r="E17" s="459"/>
      <c r="F17" s="459"/>
      <c r="G17" s="460"/>
    </row>
  </sheetData>
  <mergeCells count="15">
    <mergeCell ref="A6:G6"/>
    <mergeCell ref="A1:G1"/>
    <mergeCell ref="A2:G2"/>
    <mergeCell ref="A3:G3"/>
    <mergeCell ref="A4:G4"/>
    <mergeCell ref="A5:G5"/>
    <mergeCell ref="G8:G9"/>
    <mergeCell ref="A16:B16"/>
    <mergeCell ref="A17:G17"/>
    <mergeCell ref="A7:F7"/>
    <mergeCell ref="B8:B9"/>
    <mergeCell ref="C8:C9"/>
    <mergeCell ref="D8:D9"/>
    <mergeCell ref="E8:E9"/>
    <mergeCell ref="F8:F9"/>
  </mergeCells>
  <hyperlinks>
    <hyperlink ref="A5:G5" location="Account_Summary" display="Account Summary" xr:uid="{5F2797CC-2697-41BD-9CD7-9C5C2FC5A0CA}"/>
    <hyperlink ref="A6:G6" location="Table_of_Contents" display="Table of Contents" xr:uid="{317A7A63-632F-4120-92BF-8734F6932D28}"/>
    <hyperlink ref="A9" r:id="rId1" xr:uid="{130C0030-741C-47AB-95EE-01E93407C7B6}"/>
  </hyperlinks>
  <pageMargins left="0.7" right="0.7" top="0.75" bottom="0.75" header="0.3" footer="0.3"/>
  <pageSetup orientation="portrait" horizontalDpi="4294967293" verticalDpi="0"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J21"/>
  <sheetViews>
    <sheetView showZeros="0" workbookViewId="0">
      <selection sqref="A1:J21"/>
    </sheetView>
  </sheetViews>
  <sheetFormatPr defaultRowHeight="12.75" x14ac:dyDescent="0.2"/>
  <cols>
    <col min="1" max="1" width="33.42578125" customWidth="1"/>
    <col min="2" max="2" width="29.28515625" customWidth="1"/>
    <col min="9" max="9" width="24.85546875" customWidth="1"/>
    <col min="10" max="10" width="21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148</v>
      </c>
      <c r="B8" s="467" t="s">
        <v>715</v>
      </c>
      <c r="C8" s="554" t="s">
        <v>2</v>
      </c>
      <c r="D8" s="555"/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67" customFormat="1" ht="23.25" x14ac:dyDescent="0.2">
      <c r="A9" s="189" t="s">
        <v>734</v>
      </c>
      <c r="B9" s="468"/>
      <c r="C9" s="556"/>
      <c r="D9" s="557"/>
      <c r="E9" s="470"/>
      <c r="F9" s="470"/>
      <c r="G9" s="470"/>
      <c r="H9" s="470"/>
      <c r="I9" s="470"/>
      <c r="J9" s="468"/>
    </row>
    <row r="10" spans="1:10" ht="23.25" x14ac:dyDescent="0.35">
      <c r="A10" s="18" t="s">
        <v>151</v>
      </c>
      <c r="B10" s="26">
        <v>1.25</v>
      </c>
      <c r="C10" s="556"/>
      <c r="D10" s="557"/>
      <c r="E10" s="27"/>
      <c r="F10" s="23">
        <v>0</v>
      </c>
      <c r="G10" s="23">
        <v>0</v>
      </c>
      <c r="H10" s="23">
        <v>0</v>
      </c>
      <c r="I10" s="32">
        <f t="shared" ref="I10:I18" si="0">SUM(E10:H10)</f>
        <v>0</v>
      </c>
      <c r="J10" s="25">
        <f t="shared" ref="J10:J18" si="1">B10*I10</f>
        <v>0</v>
      </c>
    </row>
    <row r="11" spans="1:10" ht="23.25" x14ac:dyDescent="0.35">
      <c r="A11" s="18" t="s">
        <v>152</v>
      </c>
      <c r="B11" s="26">
        <v>1.25</v>
      </c>
      <c r="C11" s="556"/>
      <c r="D11" s="557"/>
      <c r="E11" s="27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71</v>
      </c>
      <c r="B12" s="26">
        <v>1.25</v>
      </c>
      <c r="C12" s="556"/>
      <c r="D12" s="557"/>
      <c r="E12" s="27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153</v>
      </c>
      <c r="B13" s="26">
        <v>1.25</v>
      </c>
      <c r="C13" s="556"/>
      <c r="D13" s="557"/>
      <c r="E13" s="27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154</v>
      </c>
      <c r="B14" s="26">
        <v>1.25</v>
      </c>
      <c r="C14" s="556"/>
      <c r="D14" s="557"/>
      <c r="E14" s="27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155</v>
      </c>
      <c r="B15" s="26">
        <v>1.25</v>
      </c>
      <c r="C15" s="556"/>
      <c r="D15" s="557"/>
      <c r="E15" s="27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156</v>
      </c>
      <c r="B16" s="26">
        <v>1.25</v>
      </c>
      <c r="C16" s="556"/>
      <c r="D16" s="557"/>
      <c r="E16" s="27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157</v>
      </c>
      <c r="B17" s="26">
        <v>1.25</v>
      </c>
      <c r="C17" s="556"/>
      <c r="D17" s="557"/>
      <c r="E17" s="27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158</v>
      </c>
      <c r="B18" s="26">
        <v>1.25</v>
      </c>
      <c r="C18" s="556"/>
      <c r="D18" s="557"/>
      <c r="E18" s="27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6" t="s">
        <v>148</v>
      </c>
      <c r="B19" s="53" t="s">
        <v>808</v>
      </c>
      <c r="C19" s="556"/>
      <c r="D19" s="557"/>
      <c r="E19" s="57">
        <v>6</v>
      </c>
      <c r="F19" s="57">
        <v>8</v>
      </c>
      <c r="G19" s="57">
        <v>10</v>
      </c>
      <c r="H19" s="5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6" t="s">
        <v>763</v>
      </c>
      <c r="B20" s="446"/>
      <c r="C20" s="558"/>
      <c r="D20" s="559"/>
      <c r="E20" s="92">
        <f t="shared" ref="E20:J20" si="2">SUM(E10:E18)</f>
        <v>0</v>
      </c>
      <c r="F20" s="92">
        <f t="shared" si="2"/>
        <v>0</v>
      </c>
      <c r="G20" s="92">
        <f t="shared" si="2"/>
        <v>0</v>
      </c>
      <c r="H20" s="92">
        <f t="shared" si="2"/>
        <v>0</v>
      </c>
      <c r="I20" s="92">
        <f t="shared" si="2"/>
        <v>0</v>
      </c>
      <c r="J20" s="91">
        <f t="shared" si="2"/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7">
    <mergeCell ref="A21:J21"/>
    <mergeCell ref="C8:D20"/>
    <mergeCell ref="A1:J1"/>
    <mergeCell ref="A2:J2"/>
    <mergeCell ref="A3:J3"/>
    <mergeCell ref="A4:J4"/>
    <mergeCell ref="A5:J5"/>
    <mergeCell ref="A6:J6"/>
    <mergeCell ref="A7:I7"/>
    <mergeCell ref="A20:B20"/>
    <mergeCell ref="H8:H9"/>
    <mergeCell ref="I8:I9"/>
    <mergeCell ref="J8:J9"/>
    <mergeCell ref="B8:B9"/>
    <mergeCell ref="E8:E9"/>
    <mergeCell ref="F8:F9"/>
    <mergeCell ref="G8:G9"/>
  </mergeCells>
  <phoneticPr fontId="31" type="noConversion"/>
  <hyperlinks>
    <hyperlink ref="A5:J5" location="Account_Summary" display="Account Summary" xr:uid="{00000000-0004-0000-1800-000000000000}"/>
    <hyperlink ref="A6:J6" location="Table_of_Contents" display="Table of Contents" xr:uid="{00000000-0004-0000-1800-000001000000}"/>
    <hyperlink ref="A9" r:id="rId1" xr:uid="{00000000-0004-0000-1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J13"/>
  <sheetViews>
    <sheetView showZeros="0" workbookViewId="0">
      <selection activeCell="F11" sqref="F11"/>
    </sheetView>
  </sheetViews>
  <sheetFormatPr defaultRowHeight="12.75" x14ac:dyDescent="0.2"/>
  <cols>
    <col min="1" max="1" width="38" customWidth="1"/>
    <col min="2" max="2" width="23.28515625" customWidth="1"/>
    <col min="9" max="9" width="24.140625" customWidth="1"/>
    <col min="10" max="10" width="19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I12</f>
        <v>0</v>
      </c>
    </row>
    <row r="8" spans="1:10" s="14" customFormat="1" ht="23.25" x14ac:dyDescent="0.2">
      <c r="A8" s="6" t="s">
        <v>149</v>
      </c>
      <c r="B8" s="467" t="s">
        <v>715</v>
      </c>
      <c r="C8" s="554" t="s">
        <v>2</v>
      </c>
      <c r="D8" s="555"/>
      <c r="E8" s="555"/>
      <c r="F8" s="469">
        <v>12</v>
      </c>
      <c r="G8" s="469">
        <v>14</v>
      </c>
      <c r="H8" s="469">
        <v>16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556"/>
      <c r="D9" s="557"/>
      <c r="E9" s="557"/>
      <c r="F9" s="470"/>
      <c r="G9" s="470"/>
      <c r="H9" s="470"/>
      <c r="I9" s="470"/>
      <c r="J9" s="468"/>
    </row>
    <row r="10" spans="1:10" ht="23.25" x14ac:dyDescent="0.35">
      <c r="A10" s="41" t="s">
        <v>159</v>
      </c>
      <c r="B10" s="42">
        <v>2</v>
      </c>
      <c r="C10" s="556"/>
      <c r="D10" s="557"/>
      <c r="E10" s="557"/>
      <c r="F10" s="27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6" t="s">
        <v>149</v>
      </c>
      <c r="B11" s="53" t="s">
        <v>808</v>
      </c>
      <c r="C11" s="556"/>
      <c r="D11" s="557"/>
      <c r="E11" s="557"/>
      <c r="F11" s="57">
        <v>12</v>
      </c>
      <c r="G11" s="57">
        <v>14</v>
      </c>
      <c r="H11" s="84">
        <v>16</v>
      </c>
      <c r="I11" s="20" t="s">
        <v>8</v>
      </c>
      <c r="J11" s="19" t="s">
        <v>10</v>
      </c>
    </row>
    <row r="12" spans="1:10" s="58" customFormat="1" ht="23.25" customHeight="1" x14ac:dyDescent="0.35">
      <c r="A12" s="446" t="s">
        <v>763</v>
      </c>
      <c r="B12" s="446"/>
      <c r="C12" s="558"/>
      <c r="D12" s="559"/>
      <c r="E12" s="559"/>
      <c r="F12" s="92">
        <f>F10</f>
        <v>0</v>
      </c>
      <c r="G12" s="92">
        <f>G10</f>
        <v>0</v>
      </c>
      <c r="H12" s="92">
        <f>H10</f>
        <v>0</v>
      </c>
      <c r="I12" s="92">
        <f>I10</f>
        <v>0</v>
      </c>
      <c r="J12" s="91">
        <f>J10</f>
        <v>0</v>
      </c>
    </row>
    <row r="13" spans="1:10" ht="24.95" customHeight="1" x14ac:dyDescent="0.2">
      <c r="A13" s="458" t="s">
        <v>756</v>
      </c>
      <c r="B13" s="459"/>
      <c r="C13" s="459"/>
      <c r="D13" s="459"/>
      <c r="E13" s="459"/>
      <c r="F13" s="459"/>
      <c r="G13" s="459"/>
      <c r="H13" s="459"/>
      <c r="I13" s="459"/>
      <c r="J13" s="460"/>
    </row>
  </sheetData>
  <sheetProtection selectLockedCells="1"/>
  <mergeCells count="16">
    <mergeCell ref="A13:J13"/>
    <mergeCell ref="C8:E12"/>
    <mergeCell ref="A1:J1"/>
    <mergeCell ref="A2:J2"/>
    <mergeCell ref="A3:J3"/>
    <mergeCell ref="A4:J4"/>
    <mergeCell ref="A5:J5"/>
    <mergeCell ref="A6:J6"/>
    <mergeCell ref="A7:I7"/>
    <mergeCell ref="A12:B12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900-000000000000}"/>
    <hyperlink ref="A6:J6" location="Table_of_Contents" display="Table of Contents" xr:uid="{00000000-0004-0000-1900-000001000000}"/>
    <hyperlink ref="A10" r:id="rId1" xr:uid="{00000000-0004-0000-1900-000002000000}"/>
    <hyperlink ref="A9" r:id="rId2" xr:uid="{00000000-0004-0000-1900-000003000000}"/>
  </hyperlinks>
  <pageMargins left="0.75" right="0.75" top="1" bottom="1" header="0.5" footer="0.5"/>
  <headerFooter alignWithMargins="0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38.85546875" customWidth="1"/>
    <col min="2" max="2" width="31.5703125" customWidth="1"/>
    <col min="9" max="9" width="23.85546875" customWidth="1"/>
    <col min="10" max="10" width="24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I11</f>
        <v>0</v>
      </c>
    </row>
    <row r="8" spans="1:10" s="14" customFormat="1" ht="23.25" x14ac:dyDescent="0.2">
      <c r="A8" s="6" t="s">
        <v>24</v>
      </c>
      <c r="B8" s="467" t="s">
        <v>715</v>
      </c>
      <c r="C8" s="491" t="s">
        <v>2</v>
      </c>
      <c r="D8" s="469">
        <v>4</v>
      </c>
      <c r="E8" s="461" t="s">
        <v>2</v>
      </c>
      <c r="F8" s="473"/>
      <c r="G8" s="473"/>
      <c r="H8" s="462"/>
      <c r="I8" s="469" t="s">
        <v>8</v>
      </c>
      <c r="J8" s="469" t="s">
        <v>10</v>
      </c>
    </row>
    <row r="9" spans="1:10" s="14" customFormat="1" ht="23.25" x14ac:dyDescent="0.2">
      <c r="A9" s="190" t="s">
        <v>734</v>
      </c>
      <c r="B9" s="468"/>
      <c r="C9" s="492"/>
      <c r="D9" s="470"/>
      <c r="E9" s="463"/>
      <c r="F9" s="474"/>
      <c r="G9" s="474"/>
      <c r="H9" s="464"/>
      <c r="I9" s="470"/>
      <c r="J9" s="470"/>
    </row>
    <row r="10" spans="1:10" ht="23.25" x14ac:dyDescent="0.35">
      <c r="A10" s="13" t="s">
        <v>147</v>
      </c>
      <c r="B10" s="26">
        <v>7</v>
      </c>
      <c r="C10" s="493"/>
      <c r="D10" s="23">
        <v>0</v>
      </c>
      <c r="E10" s="465"/>
      <c r="F10" s="475"/>
      <c r="G10" s="475"/>
      <c r="H10" s="466"/>
      <c r="I10" s="32">
        <f>SUM(C10:H10)</f>
        <v>0</v>
      </c>
      <c r="J10" s="25">
        <f>B10*I10</f>
        <v>0</v>
      </c>
    </row>
    <row r="11" spans="1:10" ht="24.95" customHeight="1" x14ac:dyDescent="0.35">
      <c r="A11" s="509" t="s">
        <v>763</v>
      </c>
      <c r="B11" s="510"/>
      <c r="C11" s="510"/>
      <c r="D11" s="510"/>
      <c r="E11" s="510"/>
      <c r="F11" s="510"/>
      <c r="G11" s="510"/>
      <c r="H11" s="511"/>
      <c r="I11" s="90">
        <f>I10</f>
        <v>0</v>
      </c>
      <c r="J11" s="91">
        <f>J10</f>
        <v>0</v>
      </c>
    </row>
    <row r="12" spans="1:10" ht="24.95" customHeight="1" x14ac:dyDescent="0.2">
      <c r="A12" s="458" t="s">
        <v>756</v>
      </c>
      <c r="B12" s="459"/>
      <c r="C12" s="459"/>
      <c r="D12" s="459"/>
      <c r="E12" s="459"/>
      <c r="F12" s="459"/>
      <c r="G12" s="459"/>
      <c r="H12" s="459"/>
      <c r="I12" s="459"/>
      <c r="J12" s="460"/>
    </row>
  </sheetData>
  <sheetProtection selectLockedCells="1"/>
  <mergeCells count="15">
    <mergeCell ref="A12:J12"/>
    <mergeCell ref="A5:J5"/>
    <mergeCell ref="A6:J6"/>
    <mergeCell ref="A7:I7"/>
    <mergeCell ref="C8:C10"/>
    <mergeCell ref="E8:H10"/>
    <mergeCell ref="B8:B9"/>
    <mergeCell ref="D8:D9"/>
    <mergeCell ref="I8:I9"/>
    <mergeCell ref="J8:J9"/>
    <mergeCell ref="A1:J1"/>
    <mergeCell ref="A2:J2"/>
    <mergeCell ref="A3:J3"/>
    <mergeCell ref="A4:J4"/>
    <mergeCell ref="A11:H11"/>
  </mergeCells>
  <phoneticPr fontId="31" type="noConversion"/>
  <hyperlinks>
    <hyperlink ref="A5:J5" location="Account_Summary" display="Account Summary" xr:uid="{00000000-0004-0000-1B00-000000000000}"/>
    <hyperlink ref="A6:J6" location="Table_of_Contents" display="Table of Contents" xr:uid="{00000000-0004-0000-1B00-000001000000}"/>
    <hyperlink ref="A10" r:id="rId1" xr:uid="{00000000-0004-0000-1B00-000002000000}"/>
    <hyperlink ref="A9" r:id="rId2" xr:uid="{00000000-0004-0000-1B00-000003000000}"/>
  </hyperlinks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</sheetPr>
  <dimension ref="A1:K27"/>
  <sheetViews>
    <sheetView showZeros="0" workbookViewId="0">
      <selection activeCell="A6" sqref="A6:K6"/>
    </sheetView>
  </sheetViews>
  <sheetFormatPr defaultRowHeight="12.75" x14ac:dyDescent="0.2"/>
  <cols>
    <col min="1" max="1" width="41.5703125" style="1" customWidth="1"/>
    <col min="2" max="2" width="15.7109375" style="1" customWidth="1"/>
    <col min="3" max="7" width="9.140625" style="1"/>
    <col min="8" max="8" width="11.5703125" style="1" customWidth="1"/>
    <col min="9" max="9" width="14.28515625" style="1" customWidth="1"/>
    <col min="10" max="10" width="21.5703125" style="1" customWidth="1"/>
    <col min="11" max="11" width="25.85546875" style="1" customWidth="1"/>
    <col min="12" max="16384" width="9.140625" style="1"/>
  </cols>
  <sheetData>
    <row r="1" spans="1:11" ht="23.25" x14ac:dyDescent="0.35">
      <c r="A1" s="452" t="s">
        <v>754</v>
      </c>
      <c r="B1" s="452"/>
      <c r="C1" s="452"/>
      <c r="D1" s="452"/>
      <c r="E1" s="452"/>
      <c r="F1" s="452"/>
      <c r="G1" s="452"/>
      <c r="H1" s="452"/>
      <c r="I1" s="452"/>
      <c r="J1" s="452"/>
      <c r="K1" s="452"/>
    </row>
    <row r="2" spans="1:11" ht="23.25" x14ac:dyDescent="0.2">
      <c r="A2" s="453" t="s">
        <v>0</v>
      </c>
      <c r="B2" s="453"/>
      <c r="C2" s="453"/>
      <c r="D2" s="453"/>
      <c r="E2" s="453"/>
      <c r="F2" s="453"/>
      <c r="G2" s="453"/>
      <c r="H2" s="453"/>
      <c r="I2" s="453"/>
      <c r="J2" s="453"/>
      <c r="K2" s="453"/>
    </row>
    <row r="3" spans="1:11" ht="23.25" x14ac:dyDescent="0.2">
      <c r="A3" s="453" t="s">
        <v>916</v>
      </c>
      <c r="B3" s="453"/>
      <c r="C3" s="453"/>
      <c r="D3" s="453"/>
      <c r="E3" s="453"/>
      <c r="F3" s="453"/>
      <c r="G3" s="453"/>
      <c r="H3" s="453"/>
      <c r="I3" s="453"/>
      <c r="J3" s="453"/>
      <c r="K3" s="453"/>
    </row>
    <row r="4" spans="1:11" ht="23.25" x14ac:dyDescent="0.2">
      <c r="A4" s="453" t="s">
        <v>757</v>
      </c>
      <c r="B4" s="453"/>
      <c r="C4" s="453"/>
      <c r="D4" s="453"/>
      <c r="E4" s="453"/>
      <c r="F4" s="453"/>
      <c r="G4" s="453"/>
      <c r="H4" s="453"/>
      <c r="I4" s="453"/>
      <c r="J4" s="453"/>
      <c r="K4" s="453"/>
    </row>
    <row r="5" spans="1:11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  <c r="K5" s="454"/>
    </row>
    <row r="6" spans="1:11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  <c r="K6" s="444"/>
    </row>
    <row r="7" spans="1:11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450"/>
      <c r="K7" s="237">
        <f>J24</f>
        <v>0</v>
      </c>
    </row>
    <row r="8" spans="1:11" ht="23.25" x14ac:dyDescent="0.35">
      <c r="A8" s="8" t="s">
        <v>913</v>
      </c>
      <c r="B8" s="445" t="s">
        <v>715</v>
      </c>
      <c r="C8" s="451">
        <v>2</v>
      </c>
      <c r="D8" s="451">
        <v>4</v>
      </c>
      <c r="E8" s="451">
        <v>6</v>
      </c>
      <c r="F8" s="451">
        <v>8</v>
      </c>
      <c r="G8" s="451">
        <v>10</v>
      </c>
      <c r="H8" s="455" t="s">
        <v>912</v>
      </c>
      <c r="I8" s="457"/>
      <c r="J8" s="451" t="s">
        <v>8</v>
      </c>
      <c r="K8" s="445" t="s">
        <v>10</v>
      </c>
    </row>
    <row r="9" spans="1:11" ht="23.25" x14ac:dyDescent="0.2">
      <c r="A9" s="238" t="s">
        <v>914</v>
      </c>
      <c r="B9" s="445"/>
      <c r="C9" s="451"/>
      <c r="D9" s="451"/>
      <c r="E9" s="451"/>
      <c r="F9" s="451"/>
      <c r="G9" s="451"/>
      <c r="H9" s="456"/>
      <c r="I9" s="457"/>
      <c r="J9" s="451"/>
      <c r="K9" s="445"/>
    </row>
    <row r="10" spans="1:11" ht="23.25" x14ac:dyDescent="0.35">
      <c r="A10" s="18" t="s">
        <v>2</v>
      </c>
      <c r="B10" s="54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57"/>
      <c r="J10" s="43">
        <f t="shared" ref="J10:J21" si="0">SUM(C10:G10)</f>
        <v>0</v>
      </c>
      <c r="K10" s="49">
        <f t="shared" ref="K10:K21" si="1">B10*J10</f>
        <v>0</v>
      </c>
    </row>
    <row r="11" spans="1:11" ht="23.25" x14ac:dyDescent="0.35">
      <c r="A11" s="18" t="s">
        <v>2</v>
      </c>
      <c r="B11" s="54">
        <v>0</v>
      </c>
      <c r="C11" s="23">
        <v>0</v>
      </c>
      <c r="D11" s="23"/>
      <c r="E11" s="23"/>
      <c r="F11" s="23"/>
      <c r="G11" s="23"/>
      <c r="H11" s="23"/>
      <c r="I11" s="457"/>
      <c r="J11" s="43">
        <f t="shared" si="0"/>
        <v>0</v>
      </c>
      <c r="K11" s="49">
        <f t="shared" si="1"/>
        <v>0</v>
      </c>
    </row>
    <row r="12" spans="1:11" ht="23.25" x14ac:dyDescent="0.35">
      <c r="A12" s="18" t="s">
        <v>2</v>
      </c>
      <c r="B12" s="54">
        <v>0</v>
      </c>
      <c r="C12" s="23">
        <v>0</v>
      </c>
      <c r="D12" s="23"/>
      <c r="E12" s="23"/>
      <c r="F12" s="23"/>
      <c r="G12" s="23"/>
      <c r="H12" s="23"/>
      <c r="I12" s="457"/>
      <c r="J12" s="43">
        <f t="shared" si="0"/>
        <v>0</v>
      </c>
      <c r="K12" s="49">
        <f t="shared" si="1"/>
        <v>0</v>
      </c>
    </row>
    <row r="13" spans="1:11" ht="23.25" x14ac:dyDescent="0.35">
      <c r="A13" s="18" t="s">
        <v>2</v>
      </c>
      <c r="B13" s="54">
        <v>0</v>
      </c>
      <c r="C13" s="23">
        <v>0</v>
      </c>
      <c r="D13" s="23"/>
      <c r="E13" s="23"/>
      <c r="F13" s="23"/>
      <c r="G13" s="23"/>
      <c r="H13" s="23"/>
      <c r="I13" s="457"/>
      <c r="J13" s="43">
        <f t="shared" si="0"/>
        <v>0</v>
      </c>
      <c r="K13" s="49">
        <f t="shared" si="1"/>
        <v>0</v>
      </c>
    </row>
    <row r="14" spans="1:11" ht="23.25" x14ac:dyDescent="0.35">
      <c r="A14" s="18" t="s">
        <v>2</v>
      </c>
      <c r="B14" s="54">
        <v>0</v>
      </c>
      <c r="C14" s="23">
        <v>0</v>
      </c>
      <c r="D14" s="23"/>
      <c r="E14" s="23"/>
      <c r="F14" s="23"/>
      <c r="G14" s="23"/>
      <c r="H14" s="23"/>
      <c r="I14" s="457"/>
      <c r="J14" s="43">
        <f t="shared" si="0"/>
        <v>0</v>
      </c>
      <c r="K14" s="49">
        <f t="shared" si="1"/>
        <v>0</v>
      </c>
    </row>
    <row r="15" spans="1:11" ht="23.25" x14ac:dyDescent="0.35">
      <c r="A15" s="18" t="s">
        <v>2</v>
      </c>
      <c r="B15" s="54">
        <v>0</v>
      </c>
      <c r="C15" s="23">
        <v>0</v>
      </c>
      <c r="D15" s="23"/>
      <c r="E15" s="23"/>
      <c r="F15" s="23"/>
      <c r="G15" s="23"/>
      <c r="H15" s="23"/>
      <c r="I15" s="457"/>
      <c r="J15" s="43">
        <f t="shared" si="0"/>
        <v>0</v>
      </c>
      <c r="K15" s="49">
        <f t="shared" si="1"/>
        <v>0</v>
      </c>
    </row>
    <row r="16" spans="1:11" ht="23.25" x14ac:dyDescent="0.35">
      <c r="A16" s="18" t="s">
        <v>2</v>
      </c>
      <c r="B16" s="54">
        <v>0</v>
      </c>
      <c r="C16" s="23">
        <v>0</v>
      </c>
      <c r="D16" s="23"/>
      <c r="E16" s="23"/>
      <c r="F16" s="23"/>
      <c r="G16" s="23"/>
      <c r="H16" s="23"/>
      <c r="I16" s="457"/>
      <c r="J16" s="43">
        <f t="shared" si="0"/>
        <v>0</v>
      </c>
      <c r="K16" s="49">
        <f t="shared" si="1"/>
        <v>0</v>
      </c>
    </row>
    <row r="17" spans="1:11" ht="23.25" x14ac:dyDescent="0.35">
      <c r="A17" s="18" t="s">
        <v>2</v>
      </c>
      <c r="B17" s="54">
        <v>0</v>
      </c>
      <c r="C17" s="23">
        <v>0</v>
      </c>
      <c r="D17" s="23"/>
      <c r="E17" s="23"/>
      <c r="F17" s="23"/>
      <c r="G17" s="23"/>
      <c r="H17" s="23"/>
      <c r="I17" s="457"/>
      <c r="J17" s="43">
        <f t="shared" si="0"/>
        <v>0</v>
      </c>
      <c r="K17" s="49">
        <f t="shared" si="1"/>
        <v>0</v>
      </c>
    </row>
    <row r="18" spans="1:11" ht="23.25" x14ac:dyDescent="0.35">
      <c r="A18" s="18" t="s">
        <v>2</v>
      </c>
      <c r="B18" s="54">
        <v>0</v>
      </c>
      <c r="C18" s="23">
        <v>0</v>
      </c>
      <c r="D18" s="23"/>
      <c r="E18" s="23"/>
      <c r="F18" s="23"/>
      <c r="G18" s="23"/>
      <c r="H18" s="23"/>
      <c r="I18" s="457"/>
      <c r="J18" s="43">
        <f t="shared" si="0"/>
        <v>0</v>
      </c>
      <c r="K18" s="49">
        <f t="shared" si="1"/>
        <v>0</v>
      </c>
    </row>
    <row r="19" spans="1:11" ht="23.25" x14ac:dyDescent="0.35">
      <c r="A19" s="18" t="s">
        <v>2</v>
      </c>
      <c r="B19" s="54">
        <v>0</v>
      </c>
      <c r="C19" s="23">
        <v>0</v>
      </c>
      <c r="D19" s="23"/>
      <c r="E19" s="23"/>
      <c r="F19" s="23"/>
      <c r="G19" s="23"/>
      <c r="H19" s="23"/>
      <c r="I19" s="457"/>
      <c r="J19" s="43">
        <f t="shared" si="0"/>
        <v>0</v>
      </c>
      <c r="K19" s="49">
        <f t="shared" si="1"/>
        <v>0</v>
      </c>
    </row>
    <row r="20" spans="1:11" ht="23.25" x14ac:dyDescent="0.35">
      <c r="A20" s="18" t="s">
        <v>2</v>
      </c>
      <c r="B20" s="54">
        <v>0</v>
      </c>
      <c r="C20" s="23">
        <v>0</v>
      </c>
      <c r="D20" s="23"/>
      <c r="E20" s="23"/>
      <c r="F20" s="23"/>
      <c r="G20" s="23"/>
      <c r="H20" s="23"/>
      <c r="I20" s="457"/>
      <c r="J20" s="43">
        <f t="shared" si="0"/>
        <v>0</v>
      </c>
      <c r="K20" s="49">
        <f t="shared" si="1"/>
        <v>0</v>
      </c>
    </row>
    <row r="21" spans="1:11" ht="23.25" x14ac:dyDescent="0.35">
      <c r="A21" s="18" t="s">
        <v>2</v>
      </c>
      <c r="B21" s="54">
        <v>0</v>
      </c>
      <c r="C21" s="23">
        <v>0</v>
      </c>
      <c r="D21" s="23"/>
      <c r="E21" s="23"/>
      <c r="F21" s="23"/>
      <c r="G21" s="23">
        <v>0</v>
      </c>
      <c r="H21" s="23"/>
      <c r="I21" s="457"/>
      <c r="J21" s="43">
        <f t="shared" si="0"/>
        <v>0</v>
      </c>
      <c r="K21" s="49">
        <f t="shared" si="1"/>
        <v>0</v>
      </c>
    </row>
    <row r="22" spans="1:11" ht="23.25" x14ac:dyDescent="0.35">
      <c r="A22" s="18" t="s">
        <v>2</v>
      </c>
      <c r="B22" s="54">
        <v>0</v>
      </c>
      <c r="C22" s="23">
        <v>0</v>
      </c>
      <c r="D22" s="23"/>
      <c r="E22" s="23"/>
      <c r="F22" s="23"/>
      <c r="G22" s="23"/>
      <c r="H22" s="23"/>
      <c r="I22" s="457"/>
      <c r="J22" s="43">
        <f>SUM(C22:G22)</f>
        <v>0</v>
      </c>
      <c r="K22" s="49">
        <f>B22*J22</f>
        <v>0</v>
      </c>
    </row>
    <row r="23" spans="1:11" ht="23.25" x14ac:dyDescent="0.35">
      <c r="A23" s="8" t="s">
        <v>915</v>
      </c>
      <c r="B23" s="239" t="s">
        <v>808</v>
      </c>
      <c r="C23" s="57">
        <v>2</v>
      </c>
      <c r="D23" s="76">
        <v>4</v>
      </c>
      <c r="E23" s="76">
        <v>6</v>
      </c>
      <c r="F23" s="76">
        <v>8</v>
      </c>
      <c r="G23" s="76">
        <v>10</v>
      </c>
      <c r="H23" s="76"/>
      <c r="I23" s="457"/>
      <c r="J23" s="123" t="s">
        <v>8</v>
      </c>
      <c r="K23" s="124" t="s">
        <v>10</v>
      </c>
    </row>
    <row r="24" spans="1:11" ht="23.25" x14ac:dyDescent="0.35">
      <c r="A24" s="446" t="s">
        <v>763</v>
      </c>
      <c r="B24" s="446"/>
      <c r="C24" s="240">
        <f>SUM(C10:C21)</f>
        <v>0</v>
      </c>
      <c r="D24" s="240">
        <f>SUM(D10:D21)</f>
        <v>0</v>
      </c>
      <c r="E24" s="240">
        <f>SUM(E10:E21)</f>
        <v>0</v>
      </c>
      <c r="F24" s="240">
        <f>SUM(F10:F21)</f>
        <v>0</v>
      </c>
      <c r="G24" s="240">
        <f>SUM(G10:G21)</f>
        <v>0</v>
      </c>
      <c r="H24" s="240"/>
      <c r="I24" s="457"/>
      <c r="J24" s="240">
        <f>SUM(J10:J22)</f>
        <v>0</v>
      </c>
      <c r="K24" s="87">
        <f>SUM(K10:K22)</f>
        <v>0</v>
      </c>
    </row>
    <row r="25" spans="1:11" ht="23.25" x14ac:dyDescent="0.2">
      <c r="A25" s="447" t="s">
        <v>756</v>
      </c>
      <c r="B25" s="448"/>
      <c r="C25" s="448"/>
      <c r="D25" s="448"/>
      <c r="E25" s="448"/>
      <c r="F25" s="448"/>
      <c r="G25" s="448"/>
      <c r="H25" s="448"/>
      <c r="I25" s="448"/>
      <c r="J25" s="448"/>
      <c r="K25" s="449"/>
    </row>
    <row r="26" spans="1:11" ht="23.25" x14ac:dyDescent="0.2">
      <c r="A26" s="454" t="s">
        <v>730</v>
      </c>
      <c r="B26" s="454"/>
      <c r="C26" s="454"/>
      <c r="D26" s="454"/>
      <c r="E26" s="454"/>
      <c r="F26" s="454"/>
      <c r="G26" s="454"/>
      <c r="H26" s="454"/>
      <c r="I26" s="454"/>
      <c r="J26" s="454"/>
      <c r="K26" s="454"/>
    </row>
    <row r="27" spans="1:11" ht="23.25" x14ac:dyDescent="0.2">
      <c r="A27" s="444" t="s">
        <v>729</v>
      </c>
      <c r="B27" s="444"/>
      <c r="C27" s="444"/>
      <c r="D27" s="444"/>
      <c r="E27" s="444"/>
      <c r="F27" s="444"/>
      <c r="G27" s="444"/>
      <c r="H27" s="444"/>
      <c r="I27" s="444"/>
      <c r="J27" s="444"/>
      <c r="K27" s="444"/>
    </row>
  </sheetData>
  <sheetProtection selectLockedCells="1"/>
  <mergeCells count="21">
    <mergeCell ref="A27:K27"/>
    <mergeCell ref="H8:H9"/>
    <mergeCell ref="I8:I24"/>
    <mergeCell ref="J8:J9"/>
    <mergeCell ref="A26:K26"/>
    <mergeCell ref="A1:K1"/>
    <mergeCell ref="A2:K2"/>
    <mergeCell ref="A3:K3"/>
    <mergeCell ref="A4:K4"/>
    <mergeCell ref="A5:K5"/>
    <mergeCell ref="A6:K6"/>
    <mergeCell ref="K8:K9"/>
    <mergeCell ref="A24:B24"/>
    <mergeCell ref="A25:K25"/>
    <mergeCell ref="A7:J7"/>
    <mergeCell ref="B8:B9"/>
    <mergeCell ref="C8:C9"/>
    <mergeCell ref="D8:D9"/>
    <mergeCell ref="E8:E9"/>
    <mergeCell ref="F8:F9"/>
    <mergeCell ref="G8:G9"/>
  </mergeCells>
  <hyperlinks>
    <hyperlink ref="A5:K5" location="Account_Summary" display="Account Summary" xr:uid="{00000000-0004-0000-0200-000000000000}"/>
    <hyperlink ref="A6:K6" location="Table_of_Contents" display="Table of Contents" xr:uid="{00000000-0004-0000-0200-000001000000}"/>
    <hyperlink ref="A9" r:id="rId1" display="Fly Brochure" xr:uid="{00000000-0004-0000-0200-000002000000}"/>
    <hyperlink ref="A27:K27" location="Table_of_Contents" display="Table of Contents" xr:uid="{00000000-0004-0000-0200-000003000000}"/>
    <hyperlink ref="A26:K26" location="Account_Summary" display="Account Summary" xr:uid="{1C64A7C5-1C4B-41A8-897D-2ABD357D3735}"/>
  </hyperlinks>
  <pageMargins left="0.7" right="0.7" top="0.75" bottom="0.75" header="0.3" footer="0.3"/>
  <pageSetup orientation="portrait" horizontalDpi="300" verticalDpi="300"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J22"/>
  <sheetViews>
    <sheetView showZeros="0" topLeftCell="A8" workbookViewId="0">
      <selection activeCell="B11" sqref="B11:B19"/>
    </sheetView>
  </sheetViews>
  <sheetFormatPr defaultRowHeight="12.75" x14ac:dyDescent="0.2"/>
  <cols>
    <col min="1" max="1" width="58.28515625" customWidth="1"/>
    <col min="2" max="2" width="24.7109375" customWidth="1"/>
    <col min="9" max="9" width="26.140625" customWidth="1"/>
    <col min="10" max="10" width="19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70">
        <f>I21</f>
        <v>0</v>
      </c>
    </row>
    <row r="8" spans="1:10" s="14" customFormat="1" ht="23.25" x14ac:dyDescent="0.2">
      <c r="A8" s="6" t="s">
        <v>150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70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160</v>
      </c>
      <c r="B10" s="30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161</v>
      </c>
      <c r="B11" s="30">
        <v>2.5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162</v>
      </c>
      <c r="B12" s="30">
        <v>2.5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163</v>
      </c>
      <c r="B13" s="30">
        <v>2.5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164</v>
      </c>
      <c r="B14" s="30">
        <v>2.5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165</v>
      </c>
      <c r="B15" s="30">
        <v>2.5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166</v>
      </c>
      <c r="B16" s="30">
        <v>2.5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167</v>
      </c>
      <c r="B17" s="30">
        <v>2.5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168</v>
      </c>
      <c r="B18" s="30">
        <v>2.5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169</v>
      </c>
      <c r="B19" s="30">
        <v>2.5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6" t="s">
        <v>150</v>
      </c>
      <c r="B20" s="53" t="s">
        <v>808</v>
      </c>
      <c r="C20" s="81">
        <v>2</v>
      </c>
      <c r="D20" s="57">
        <v>4</v>
      </c>
      <c r="E20" s="57">
        <v>6</v>
      </c>
      <c r="F20" s="57">
        <v>8</v>
      </c>
      <c r="G20" s="57">
        <v>10</v>
      </c>
      <c r="H20" s="84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92">
        <f t="shared" ref="C21:J21" si="2">SUM(C10:C19)</f>
        <v>0</v>
      </c>
      <c r="D21" s="92">
        <f t="shared" si="2"/>
        <v>0</v>
      </c>
      <c r="E21" s="92">
        <f t="shared" si="2"/>
        <v>0</v>
      </c>
      <c r="F21" s="92">
        <f t="shared" si="2"/>
        <v>0</v>
      </c>
      <c r="G21" s="92">
        <f t="shared" si="2"/>
        <v>0</v>
      </c>
      <c r="H21" s="92">
        <f t="shared" si="2"/>
        <v>0</v>
      </c>
      <c r="I21" s="92">
        <f t="shared" si="2"/>
        <v>0</v>
      </c>
      <c r="J21" s="91">
        <f t="shared" si="2"/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2:J22"/>
    <mergeCell ref="A1:J1"/>
    <mergeCell ref="A2:J2"/>
    <mergeCell ref="A3:J3"/>
    <mergeCell ref="A4:J4"/>
    <mergeCell ref="A5:J5"/>
    <mergeCell ref="A6:J6"/>
    <mergeCell ref="A7:I7"/>
    <mergeCell ref="A21:B21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A00-000000000000}"/>
    <hyperlink ref="A6:J6" location="Table_of_Contents" display="Table of Contents" xr:uid="{00000000-0004-0000-1A00-000001000000}"/>
    <hyperlink ref="A9" r:id="rId1" xr:uid="{00000000-0004-0000-1A00-000002000000}"/>
  </hyperlinks>
  <pageMargins left="0.75" right="0.75" top="1" bottom="1" header="0.5" footer="0.5"/>
  <headerFooter alignWithMargins="0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J12"/>
  <sheetViews>
    <sheetView showZeros="0" workbookViewId="0">
      <selection activeCell="D10" sqref="D10"/>
    </sheetView>
  </sheetViews>
  <sheetFormatPr defaultRowHeight="12.75" x14ac:dyDescent="0.2"/>
  <cols>
    <col min="1" max="1" width="34.42578125" customWidth="1"/>
    <col min="2" max="2" width="21.7109375" customWidth="1"/>
    <col min="9" max="9" width="24.5703125" customWidth="1"/>
    <col min="10" max="10" width="26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865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I11</f>
        <v>0</v>
      </c>
    </row>
    <row r="8" spans="1:10" ht="23.25" x14ac:dyDescent="0.2">
      <c r="A8" s="6" t="s">
        <v>865</v>
      </c>
      <c r="B8" s="467" t="s">
        <v>715</v>
      </c>
      <c r="C8" s="491" t="s">
        <v>2</v>
      </c>
      <c r="D8" s="469">
        <v>6</v>
      </c>
      <c r="E8" s="461" t="s">
        <v>2</v>
      </c>
      <c r="F8" s="473"/>
      <c r="G8" s="473"/>
      <c r="H8" s="462"/>
      <c r="I8" s="469" t="s">
        <v>8</v>
      </c>
      <c r="J8" s="467" t="s">
        <v>10</v>
      </c>
    </row>
    <row r="9" spans="1:10" ht="23.25" x14ac:dyDescent="0.2">
      <c r="A9" s="137" t="s">
        <v>734</v>
      </c>
      <c r="B9" s="468"/>
      <c r="C9" s="492"/>
      <c r="D9" s="470"/>
      <c r="E9" s="463"/>
      <c r="F9" s="474"/>
      <c r="G9" s="474"/>
      <c r="H9" s="464"/>
      <c r="I9" s="470"/>
      <c r="J9" s="468"/>
    </row>
    <row r="10" spans="1:10" ht="23.25" x14ac:dyDescent="0.35">
      <c r="A10" s="13" t="s">
        <v>866</v>
      </c>
      <c r="B10" s="26">
        <v>5</v>
      </c>
      <c r="C10" s="493"/>
      <c r="D10" s="23">
        <v>0</v>
      </c>
      <c r="E10" s="465"/>
      <c r="F10" s="475"/>
      <c r="G10" s="475"/>
      <c r="H10" s="466"/>
      <c r="I10" s="32">
        <f>SUM(C10:H10)</f>
        <v>0</v>
      </c>
      <c r="J10" s="25">
        <f>B10*I10</f>
        <v>0</v>
      </c>
    </row>
    <row r="11" spans="1:10" ht="23.25" x14ac:dyDescent="0.35">
      <c r="A11" s="509" t="s">
        <v>763</v>
      </c>
      <c r="B11" s="510"/>
      <c r="C11" s="510"/>
      <c r="D11" s="510"/>
      <c r="E11" s="510"/>
      <c r="F11" s="510"/>
      <c r="G11" s="510"/>
      <c r="H11" s="511"/>
      <c r="I11" s="90">
        <f>I10</f>
        <v>0</v>
      </c>
      <c r="J11" s="91">
        <f>J10</f>
        <v>0</v>
      </c>
    </row>
    <row r="12" spans="1:10" ht="23.25" x14ac:dyDescent="0.2">
      <c r="A12" s="458" t="s">
        <v>756</v>
      </c>
      <c r="B12" s="459"/>
      <c r="C12" s="459"/>
      <c r="D12" s="459"/>
      <c r="E12" s="459"/>
      <c r="F12" s="459"/>
      <c r="G12" s="459"/>
      <c r="H12" s="459"/>
      <c r="I12" s="459"/>
      <c r="J12" s="460"/>
    </row>
  </sheetData>
  <sheetProtection selectLockedCells="1"/>
  <mergeCells count="15">
    <mergeCell ref="A12:J12"/>
    <mergeCell ref="B8:B9"/>
    <mergeCell ref="D8:D9"/>
    <mergeCell ref="I8:I9"/>
    <mergeCell ref="J8:J9"/>
    <mergeCell ref="A1:J1"/>
    <mergeCell ref="A2:J2"/>
    <mergeCell ref="A3:J3"/>
    <mergeCell ref="A4:J4"/>
    <mergeCell ref="A11:H11"/>
    <mergeCell ref="A5:J5"/>
    <mergeCell ref="A6:J6"/>
    <mergeCell ref="A7:I7"/>
    <mergeCell ref="C8:C10"/>
    <mergeCell ref="E8:H10"/>
  </mergeCells>
  <phoneticPr fontId="31" type="noConversion"/>
  <hyperlinks>
    <hyperlink ref="A5:J5" location="Account_Summary" display="Account Summary" xr:uid="{00000000-0004-0000-1C00-000000000000}"/>
    <hyperlink ref="A6:J6" location="Table_of_Contents" display="Table of Contents" xr:uid="{00000000-0004-0000-1C00-000001000000}"/>
    <hyperlink ref="A10" r:id="rId1" xr:uid="{00000000-0004-0000-1C00-000002000000}"/>
  </hyperlinks>
  <pageMargins left="0.75" right="0.75" top="1" bottom="1" header="0.5" footer="0.5"/>
  <headerFooter alignWithMargins="0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J14"/>
  <sheetViews>
    <sheetView showZeros="0" zoomScale="80" workbookViewId="0">
      <selection activeCell="E12" sqref="E12"/>
    </sheetView>
  </sheetViews>
  <sheetFormatPr defaultRowHeight="12.75" x14ac:dyDescent="0.2"/>
  <cols>
    <col min="1" max="1" width="78.85546875" customWidth="1"/>
    <col min="2" max="2" width="24.5703125" customWidth="1"/>
    <col min="5" max="8" width="9.28515625" bestFit="1" customWidth="1"/>
    <col min="9" max="9" width="28.5703125" customWidth="1"/>
    <col min="10" max="10" width="26.28515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70">
        <f>I13</f>
        <v>0</v>
      </c>
    </row>
    <row r="8" spans="1:10" s="14" customFormat="1" ht="23.25" x14ac:dyDescent="0.2">
      <c r="A8" s="6" t="s">
        <v>708</v>
      </c>
      <c r="B8" s="467" t="s">
        <v>715</v>
      </c>
      <c r="C8" s="554" t="s">
        <v>2</v>
      </c>
      <c r="D8" s="555"/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3" t="s">
        <v>734</v>
      </c>
      <c r="B9" s="468"/>
      <c r="C9" s="556"/>
      <c r="D9" s="557"/>
      <c r="E9" s="470"/>
      <c r="F9" s="470"/>
      <c r="G9" s="470"/>
      <c r="H9" s="470"/>
      <c r="I9" s="470"/>
      <c r="J9" s="468"/>
    </row>
    <row r="10" spans="1:10" ht="23.25" x14ac:dyDescent="0.35">
      <c r="A10" s="21" t="s">
        <v>710</v>
      </c>
      <c r="B10" s="30">
        <v>2</v>
      </c>
      <c r="C10" s="556"/>
      <c r="D10" s="557"/>
      <c r="E10" s="27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711</v>
      </c>
      <c r="B11" s="30">
        <v>2</v>
      </c>
      <c r="C11" s="556"/>
      <c r="D11" s="557"/>
      <c r="E11" s="27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6" t="s">
        <v>708</v>
      </c>
      <c r="B12" s="53" t="s">
        <v>808</v>
      </c>
      <c r="C12" s="556"/>
      <c r="D12" s="557"/>
      <c r="E12" s="57">
        <v>6</v>
      </c>
      <c r="F12" s="57">
        <v>8</v>
      </c>
      <c r="G12" s="57">
        <v>10</v>
      </c>
      <c r="H12" s="84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446" t="s">
        <v>763</v>
      </c>
      <c r="B13" s="446"/>
      <c r="C13" s="558"/>
      <c r="D13" s="559"/>
      <c r="E13" s="82">
        <f t="shared" ref="E13:J13" si="0">SUM(E10:E11)</f>
        <v>0</v>
      </c>
      <c r="F13" s="82">
        <f t="shared" si="0"/>
        <v>0</v>
      </c>
      <c r="G13" s="82">
        <f t="shared" si="0"/>
        <v>0</v>
      </c>
      <c r="H13" s="82">
        <f t="shared" si="0"/>
        <v>0</v>
      </c>
      <c r="I13" s="82">
        <f t="shared" si="0"/>
        <v>0</v>
      </c>
      <c r="J13" s="73">
        <f t="shared" si="0"/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formatColumns="0" selectLockedCells="1"/>
  <mergeCells count="17">
    <mergeCell ref="F8:F9"/>
    <mergeCell ref="G8:G9"/>
    <mergeCell ref="A14:J14"/>
    <mergeCell ref="A1:J1"/>
    <mergeCell ref="A2:J2"/>
    <mergeCell ref="A3:J3"/>
    <mergeCell ref="A4:J4"/>
    <mergeCell ref="C8:D13"/>
    <mergeCell ref="A5:J5"/>
    <mergeCell ref="A6:J6"/>
    <mergeCell ref="A7:I7"/>
    <mergeCell ref="A13:B13"/>
    <mergeCell ref="H8:H9"/>
    <mergeCell ref="I8:I9"/>
    <mergeCell ref="J8:J9"/>
    <mergeCell ref="B8:B9"/>
    <mergeCell ref="E8:E9"/>
  </mergeCells>
  <phoneticPr fontId="31" type="noConversion"/>
  <hyperlinks>
    <hyperlink ref="A5:J5" location="Account_Summary" display="Account Summary" xr:uid="{00000000-0004-0000-1D00-000000000000}"/>
    <hyperlink ref="A6:J6" location="Table_of_Contents" display="Table of Contents" xr:uid="{00000000-0004-0000-1D00-000001000000}"/>
    <hyperlink ref="A10" r:id="rId1" display="Brown/Grizzly - Purple - Brown/Grizzly " xr:uid="{00000000-0004-0000-1D00-000002000000}"/>
  </hyperlinks>
  <pageMargins left="0.75" right="0.75" top="1" bottom="1" header="0.5" footer="0.5"/>
  <headerFooter alignWithMargins="0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J24"/>
  <sheetViews>
    <sheetView showZeros="0" topLeftCell="A6" zoomScale="80" workbookViewId="0">
      <selection activeCell="A7" sqref="A7:I7"/>
    </sheetView>
  </sheetViews>
  <sheetFormatPr defaultRowHeight="12.75" x14ac:dyDescent="0.2"/>
  <cols>
    <col min="1" max="1" width="66.85546875" customWidth="1"/>
    <col min="2" max="2" width="20.140625" customWidth="1"/>
    <col min="3" max="8" width="9.28515625" bestFit="1" customWidth="1"/>
    <col min="9" max="9" width="23" customWidth="1"/>
    <col min="10" max="10" width="25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I23</f>
        <v>0</v>
      </c>
    </row>
    <row r="8" spans="1:10" s="14" customFormat="1" ht="23.25" x14ac:dyDescent="0.2">
      <c r="A8" s="6" t="s">
        <v>486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557</v>
      </c>
      <c r="B10" s="30">
        <v>2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18" t="s">
        <v>558</v>
      </c>
      <c r="B11" s="30">
        <v>2</v>
      </c>
      <c r="C11" s="27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559</v>
      </c>
      <c r="B12" s="30">
        <v>2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560</v>
      </c>
      <c r="B13" s="30">
        <v>2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561</v>
      </c>
      <c r="B14" s="30">
        <v>2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562</v>
      </c>
      <c r="B15" s="30">
        <v>2</v>
      </c>
      <c r="C15" s="27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563</v>
      </c>
      <c r="B16" s="30">
        <v>2</v>
      </c>
      <c r="C16" s="27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564</v>
      </c>
      <c r="B17" s="30">
        <v>2</v>
      </c>
      <c r="C17" s="27">
        <v>0</v>
      </c>
      <c r="D17" s="23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565</v>
      </c>
      <c r="B18" s="30">
        <v>2</v>
      </c>
      <c r="C18" s="27">
        <v>0</v>
      </c>
      <c r="D18" s="23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566</v>
      </c>
      <c r="B19" s="30">
        <v>2</v>
      </c>
      <c r="C19" s="27">
        <v>0</v>
      </c>
      <c r="D19" s="23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567</v>
      </c>
      <c r="B20" s="30">
        <v>2</v>
      </c>
      <c r="C20" s="27">
        <v>0</v>
      </c>
      <c r="D20" s="23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568</v>
      </c>
      <c r="B21" s="30">
        <v>2</v>
      </c>
      <c r="C21" s="27">
        <v>0</v>
      </c>
      <c r="D21" s="23">
        <v>0</v>
      </c>
      <c r="E21" s="23">
        <v>0</v>
      </c>
      <c r="F21" s="23">
        <v>0</v>
      </c>
      <c r="G21" s="23">
        <v>0</v>
      </c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6" t="s">
        <v>486</v>
      </c>
      <c r="B22" s="53" t="s">
        <v>808</v>
      </c>
      <c r="C22" s="81">
        <v>2</v>
      </c>
      <c r="D22" s="57">
        <v>4</v>
      </c>
      <c r="E22" s="57">
        <v>6</v>
      </c>
      <c r="F22" s="57">
        <v>8</v>
      </c>
      <c r="G22" s="57">
        <v>10</v>
      </c>
      <c r="H22" s="84">
        <v>12</v>
      </c>
      <c r="I22" s="20" t="s">
        <v>8</v>
      </c>
      <c r="J22" s="19" t="s">
        <v>10</v>
      </c>
    </row>
    <row r="23" spans="1:10" s="58" customFormat="1" ht="23.25" customHeight="1" x14ac:dyDescent="0.35">
      <c r="A23" s="446" t="s">
        <v>763</v>
      </c>
      <c r="B23" s="446"/>
      <c r="C23" s="32">
        <f>SUM(C10:C21)</f>
        <v>0</v>
      </c>
      <c r="D23" s="32">
        <f t="shared" ref="D23:I23" si="2">SUM(D10:D21)</f>
        <v>0</v>
      </c>
      <c r="E23" s="32">
        <f t="shared" si="2"/>
        <v>0</v>
      </c>
      <c r="F23" s="32">
        <f t="shared" si="2"/>
        <v>0</v>
      </c>
      <c r="G23" s="32">
        <f t="shared" si="2"/>
        <v>0</v>
      </c>
      <c r="H23" s="32">
        <f t="shared" si="2"/>
        <v>0</v>
      </c>
      <c r="I23" s="32">
        <f t="shared" si="2"/>
        <v>0</v>
      </c>
      <c r="J23" s="91">
        <f>SUM(J10:J21)</f>
        <v>0</v>
      </c>
    </row>
    <row r="24" spans="1:10" ht="24.95" customHeight="1" x14ac:dyDescent="0.2">
      <c r="A24" s="458" t="s">
        <v>756</v>
      </c>
      <c r="B24" s="459"/>
      <c r="C24" s="459"/>
      <c r="D24" s="459"/>
      <c r="E24" s="459"/>
      <c r="F24" s="459"/>
      <c r="G24" s="459"/>
      <c r="H24" s="459"/>
      <c r="I24" s="459"/>
      <c r="J24" s="460"/>
    </row>
  </sheetData>
  <sheetProtection selectLockedCells="1"/>
  <mergeCells count="18">
    <mergeCell ref="A24:J24"/>
    <mergeCell ref="A1:J1"/>
    <mergeCell ref="A2:J2"/>
    <mergeCell ref="A3:J3"/>
    <mergeCell ref="A4:J4"/>
    <mergeCell ref="A5:J5"/>
    <mergeCell ref="A6:J6"/>
    <mergeCell ref="A7:I7"/>
    <mergeCell ref="A23:B23"/>
    <mergeCell ref="B8:B9"/>
    <mergeCell ref="I8:I9"/>
    <mergeCell ref="J8:J9"/>
    <mergeCell ref="C8:C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1E00-000000000000}"/>
    <hyperlink ref="A6:J6" location="Table_of_Contents" display="Table of Contents" xr:uid="{00000000-0004-0000-1E00-000001000000}"/>
    <hyperlink ref="A9" r:id="rId1" xr:uid="{00000000-0004-0000-1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J18"/>
  <sheetViews>
    <sheetView showZeros="0" workbookViewId="0">
      <selection activeCell="D16" sqref="D16"/>
    </sheetView>
  </sheetViews>
  <sheetFormatPr defaultRowHeight="12.75" x14ac:dyDescent="0.2"/>
  <cols>
    <col min="1" max="1" width="47.28515625" customWidth="1"/>
    <col min="2" max="2" width="31.28515625" customWidth="1"/>
    <col min="9" max="9" width="26.140625" customWidth="1"/>
    <col min="10" max="10" width="17.855468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4" customFormat="1" ht="23.25" x14ac:dyDescent="0.2">
      <c r="A8" s="6" t="s">
        <v>174</v>
      </c>
      <c r="B8" s="467" t="s">
        <v>715</v>
      </c>
      <c r="C8" s="554" t="s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s="14" customFormat="1" ht="23.25" x14ac:dyDescent="0.2">
      <c r="A9" s="38" t="s">
        <v>734</v>
      </c>
      <c r="B9" s="468"/>
      <c r="C9" s="556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265</v>
      </c>
      <c r="B10" s="30">
        <v>2</v>
      </c>
      <c r="C10" s="556"/>
      <c r="D10" s="23">
        <v>0</v>
      </c>
      <c r="E10" s="23"/>
      <c r="F10" s="23"/>
      <c r="G10" s="23"/>
      <c r="H10" s="23">
        <v>0</v>
      </c>
      <c r="I10" s="32">
        <f t="shared" ref="I10:I15" si="0">SUM(D10:H10)</f>
        <v>0</v>
      </c>
      <c r="J10" s="25">
        <f t="shared" ref="J10:J15" si="1">B10*I10</f>
        <v>0</v>
      </c>
    </row>
    <row r="11" spans="1:10" ht="23.25" x14ac:dyDescent="0.35">
      <c r="A11" s="40" t="s">
        <v>170</v>
      </c>
      <c r="B11" s="30">
        <v>2</v>
      </c>
      <c r="C11" s="556"/>
      <c r="D11" s="23"/>
      <c r="E11" s="23">
        <v>0</v>
      </c>
      <c r="F11" s="27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40" t="s">
        <v>171</v>
      </c>
      <c r="B12" s="30">
        <v>2</v>
      </c>
      <c r="C12" s="556"/>
      <c r="D12" s="23"/>
      <c r="E12" s="23"/>
      <c r="F12" s="27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40" t="s">
        <v>172</v>
      </c>
      <c r="B13" s="30">
        <v>2</v>
      </c>
      <c r="C13" s="556"/>
      <c r="D13" s="23"/>
      <c r="E13" s="23"/>
      <c r="F13" s="27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40" t="s">
        <v>173</v>
      </c>
      <c r="B14" s="30">
        <v>2</v>
      </c>
      <c r="C14" s="556"/>
      <c r="D14" s="23"/>
      <c r="E14" s="23"/>
      <c r="F14" s="27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158</v>
      </c>
      <c r="B15" s="30">
        <v>2</v>
      </c>
      <c r="C15" s="556"/>
      <c r="D15" s="23"/>
      <c r="E15" s="23"/>
      <c r="F15" s="27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6" t="s">
        <v>174</v>
      </c>
      <c r="B16" s="53" t="s">
        <v>808</v>
      </c>
      <c r="C16" s="556"/>
      <c r="D16" s="57">
        <v>4</v>
      </c>
      <c r="E16" s="57">
        <v>6</v>
      </c>
      <c r="F16" s="57">
        <v>8</v>
      </c>
      <c r="G16" s="57">
        <v>10</v>
      </c>
      <c r="H16" s="84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446" t="s">
        <v>763</v>
      </c>
      <c r="B17" s="446"/>
      <c r="C17" s="558"/>
      <c r="D17" s="32">
        <f t="shared" ref="D17:J17" si="2">SUM(D10:D15)</f>
        <v>0</v>
      </c>
      <c r="E17" s="32">
        <f t="shared" si="2"/>
        <v>0</v>
      </c>
      <c r="F17" s="32">
        <f t="shared" si="2"/>
        <v>0</v>
      </c>
      <c r="G17" s="32">
        <f t="shared" si="2"/>
        <v>0</v>
      </c>
      <c r="H17" s="32">
        <f t="shared" si="2"/>
        <v>0</v>
      </c>
      <c r="I17" s="32">
        <f t="shared" si="2"/>
        <v>0</v>
      </c>
      <c r="J17" s="91">
        <f t="shared" si="2"/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7:B17"/>
    <mergeCell ref="A18:J18"/>
    <mergeCell ref="C8:C17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1F00-000000000000}"/>
    <hyperlink ref="A6:J6" location="Table_of_Contents" display="Table of Contents" xr:uid="{00000000-0004-0000-1F00-000001000000}"/>
    <hyperlink ref="A11" r:id="rId1" xr:uid="{00000000-0004-0000-1F00-000002000000}"/>
    <hyperlink ref="A12" r:id="rId2" xr:uid="{00000000-0004-0000-1F00-000003000000}"/>
    <hyperlink ref="A13" r:id="rId3" xr:uid="{00000000-0004-0000-1F00-000004000000}"/>
    <hyperlink ref="A14" r:id="rId4" xr:uid="{00000000-0004-0000-1F00-000005000000}"/>
    <hyperlink ref="A9" r:id="rId5" xr:uid="{00000000-0004-0000-1F00-000006000000}"/>
  </hyperlinks>
  <pageMargins left="0.75" right="0.75" top="1" bottom="1" header="0.5" footer="0.5"/>
  <headerFooter alignWithMargins="0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J22"/>
  <sheetViews>
    <sheetView showZeros="0" workbookViewId="0">
      <selection activeCell="A6" sqref="A6:J6"/>
    </sheetView>
  </sheetViews>
  <sheetFormatPr defaultRowHeight="12.75" x14ac:dyDescent="0.2"/>
  <cols>
    <col min="1" max="1" width="58.140625" customWidth="1"/>
    <col min="2" max="2" width="23.7109375" customWidth="1"/>
    <col min="9" max="9" width="18.85546875" customWidth="1"/>
    <col min="10" max="10" width="28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53" t="s">
        <v>871</v>
      </c>
      <c r="B3" s="453"/>
      <c r="C3" s="453"/>
      <c r="D3" s="453"/>
      <c r="E3" s="453"/>
      <c r="F3" s="453"/>
      <c r="G3" s="453"/>
      <c r="H3" s="453"/>
      <c r="I3" s="453"/>
      <c r="J3" s="453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868</v>
      </c>
      <c r="B8" s="467" t="s">
        <v>715</v>
      </c>
      <c r="C8" s="489" t="s">
        <v>2</v>
      </c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35">
      <c r="A9" s="140" t="s">
        <v>734</v>
      </c>
      <c r="B9" s="468"/>
      <c r="C9" s="49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870</v>
      </c>
      <c r="B10" s="30">
        <v>2</v>
      </c>
      <c r="C10" s="490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0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0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0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0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0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0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0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0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0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868</v>
      </c>
      <c r="B20" s="53" t="s">
        <v>808</v>
      </c>
      <c r="C20" s="490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6" t="s">
        <v>763</v>
      </c>
      <c r="B21" s="446"/>
      <c r="C21" s="490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2000-000000000000}"/>
    <hyperlink ref="A6:J6" location="Table_of_Contents" display="Table of Contents" xr:uid="{00000000-0004-0000-2000-000001000000}"/>
    <hyperlink ref="A9" r:id="rId1" xr:uid="{00000000-0004-0000-2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J18"/>
  <sheetViews>
    <sheetView showZeros="0" topLeftCell="A4" workbookViewId="0">
      <selection activeCell="A6" sqref="A6:J6"/>
    </sheetView>
  </sheetViews>
  <sheetFormatPr defaultRowHeight="12.75" x14ac:dyDescent="0.2"/>
  <cols>
    <col min="1" max="1" width="40.85546875" customWidth="1"/>
    <col min="2" max="2" width="23" customWidth="1"/>
    <col min="9" max="9" width="22.28515625" customWidth="1"/>
    <col min="10" max="10" width="27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779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4" customFormat="1" ht="23.25" x14ac:dyDescent="0.2">
      <c r="A8" s="6" t="s">
        <v>25</v>
      </c>
      <c r="B8" s="467" t="s">
        <v>715</v>
      </c>
      <c r="C8" s="560">
        <v>0</v>
      </c>
      <c r="D8" s="561"/>
      <c r="E8" s="561"/>
      <c r="F8" s="469">
        <v>10</v>
      </c>
      <c r="G8" s="469">
        <v>12</v>
      </c>
      <c r="H8" s="469">
        <v>14</v>
      </c>
      <c r="I8" s="469" t="s">
        <v>8</v>
      </c>
      <c r="J8" s="469" t="s">
        <v>10</v>
      </c>
    </row>
    <row r="9" spans="1:10" s="14" customFormat="1" ht="23.25" x14ac:dyDescent="0.2">
      <c r="A9" s="94" t="s">
        <v>734</v>
      </c>
      <c r="B9" s="468"/>
      <c r="C9" s="562"/>
      <c r="D9" s="563"/>
      <c r="E9" s="563"/>
      <c r="F9" s="470"/>
      <c r="G9" s="470"/>
      <c r="H9" s="470"/>
      <c r="I9" s="470"/>
      <c r="J9" s="470"/>
    </row>
    <row r="10" spans="1:10" s="64" customFormat="1" ht="23.25" x14ac:dyDescent="0.35">
      <c r="A10" s="183" t="s">
        <v>175</v>
      </c>
      <c r="B10" s="184">
        <v>2</v>
      </c>
      <c r="C10" s="562"/>
      <c r="D10" s="563"/>
      <c r="E10" s="563"/>
      <c r="F10" s="133">
        <v>0</v>
      </c>
      <c r="G10" s="133">
        <v>0</v>
      </c>
      <c r="H10" s="133">
        <v>0</v>
      </c>
      <c r="I10" s="134">
        <f t="shared" ref="I10:I15" si="0">SUM(F10:H10)</f>
        <v>0</v>
      </c>
      <c r="J10" s="139">
        <f t="shared" ref="J10:J15" si="1">B10*I10</f>
        <v>0</v>
      </c>
    </row>
    <row r="11" spans="1:10" s="64" customFormat="1" ht="23.25" x14ac:dyDescent="0.35">
      <c r="A11" s="128" t="s">
        <v>176</v>
      </c>
      <c r="B11" s="184">
        <v>2</v>
      </c>
      <c r="C11" s="562"/>
      <c r="D11" s="563"/>
      <c r="E11" s="563"/>
      <c r="F11" s="133">
        <v>0</v>
      </c>
      <c r="G11" s="133">
        <v>0</v>
      </c>
      <c r="H11" s="133">
        <v>0</v>
      </c>
      <c r="I11" s="134">
        <f t="shared" si="0"/>
        <v>0</v>
      </c>
      <c r="J11" s="139">
        <f t="shared" si="1"/>
        <v>0</v>
      </c>
    </row>
    <row r="12" spans="1:10" ht="23.25" x14ac:dyDescent="0.35">
      <c r="A12" s="18" t="s">
        <v>177</v>
      </c>
      <c r="B12" s="184">
        <v>2</v>
      </c>
      <c r="C12" s="562"/>
      <c r="D12" s="563"/>
      <c r="E12" s="563"/>
      <c r="F12" s="23">
        <v>0</v>
      </c>
      <c r="G12" s="23">
        <v>0</v>
      </c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178</v>
      </c>
      <c r="B13" s="184">
        <v>2</v>
      </c>
      <c r="C13" s="562"/>
      <c r="D13" s="563"/>
      <c r="E13" s="563"/>
      <c r="F13" s="23">
        <v>0</v>
      </c>
      <c r="G13" s="23">
        <v>0</v>
      </c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179</v>
      </c>
      <c r="B14" s="184">
        <v>2</v>
      </c>
      <c r="C14" s="562"/>
      <c r="D14" s="563"/>
      <c r="E14" s="563"/>
      <c r="F14" s="23">
        <v>0</v>
      </c>
      <c r="G14" s="23">
        <v>0</v>
      </c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180</v>
      </c>
      <c r="B15" s="184">
        <v>2</v>
      </c>
      <c r="C15" s="562"/>
      <c r="D15" s="563"/>
      <c r="E15" s="563"/>
      <c r="F15" s="23">
        <v>0</v>
      </c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6" t="s">
        <v>25</v>
      </c>
      <c r="B16" s="53" t="s">
        <v>808</v>
      </c>
      <c r="C16" s="562"/>
      <c r="D16" s="563"/>
      <c r="E16" s="563"/>
      <c r="F16" s="57">
        <v>10</v>
      </c>
      <c r="G16" s="57">
        <v>12</v>
      </c>
      <c r="H16" s="84">
        <v>14</v>
      </c>
      <c r="I16" s="20" t="s">
        <v>8</v>
      </c>
      <c r="J16" s="19" t="s">
        <v>10</v>
      </c>
    </row>
    <row r="17" spans="1:10" s="58" customFormat="1" ht="23.25" customHeight="1" x14ac:dyDescent="0.35">
      <c r="A17" s="446" t="s">
        <v>763</v>
      </c>
      <c r="B17" s="446"/>
      <c r="C17" s="564"/>
      <c r="D17" s="565"/>
      <c r="E17" s="565"/>
      <c r="F17" s="32">
        <f>SUM(F10:F15)</f>
        <v>0</v>
      </c>
      <c r="G17" s="32">
        <f>SUM(G10:G15)</f>
        <v>0</v>
      </c>
      <c r="H17" s="32">
        <f>SUM(H10:H15)</f>
        <v>0</v>
      </c>
      <c r="I17" s="32">
        <f>SUM(I10:I15)</f>
        <v>0</v>
      </c>
      <c r="J17" s="91">
        <f>SUM(J10:J15)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6">
    <mergeCell ref="A18:J18"/>
    <mergeCell ref="C8:E17"/>
    <mergeCell ref="A1:J1"/>
    <mergeCell ref="A2:J2"/>
    <mergeCell ref="A3:J3"/>
    <mergeCell ref="A4:J4"/>
    <mergeCell ref="A5:J5"/>
    <mergeCell ref="A6:J6"/>
    <mergeCell ref="A7:I7"/>
    <mergeCell ref="A17:B17"/>
    <mergeCell ref="I8:I9"/>
    <mergeCell ref="J8:J9"/>
    <mergeCell ref="B8:B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100-000000000000}"/>
    <hyperlink ref="A6:J6" location="Table_of_Contents" display="Table of Contents" xr:uid="{00000000-0004-0000-2100-000001000000}"/>
    <hyperlink ref="A9" r:id="rId1" xr:uid="{00000000-0004-0000-2100-000002000000}"/>
    <hyperlink ref="A10" r:id="rId2" xr:uid="{00000000-0004-0000-2100-000003000000}"/>
    <hyperlink ref="A11" r:id="rId3" xr:uid="{00000000-0004-0000-2100-000004000000}"/>
  </hyperlinks>
  <pageMargins left="0.75" right="0.75" top="1" bottom="1" header="0.5" footer="0.5"/>
  <headerFooter alignWithMargins="0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J23"/>
  <sheetViews>
    <sheetView showZeros="0" topLeftCell="A5" zoomScale="80" workbookViewId="0">
      <selection activeCell="B11" sqref="B11:B20"/>
    </sheetView>
  </sheetViews>
  <sheetFormatPr defaultRowHeight="12.75" x14ac:dyDescent="0.2"/>
  <cols>
    <col min="1" max="1" width="64.7109375" customWidth="1"/>
    <col min="2" max="2" width="24.7109375" customWidth="1"/>
    <col min="3" max="3" width="19.28515625" customWidth="1"/>
    <col min="4" max="8" width="9.28515625" bestFit="1" customWidth="1"/>
    <col min="9" max="9" width="19.42578125" customWidth="1"/>
    <col min="10" max="10" width="24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I22</f>
        <v>0</v>
      </c>
    </row>
    <row r="8" spans="1:10" s="14" customFormat="1" ht="23.25" x14ac:dyDescent="0.2">
      <c r="A8" s="6" t="s">
        <v>181</v>
      </c>
      <c r="B8" s="469" t="s">
        <v>715</v>
      </c>
      <c r="C8" s="554" t="s">
        <v>2</v>
      </c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7" t="s">
        <v>8</v>
      </c>
      <c r="J8" s="467" t="s">
        <v>10</v>
      </c>
    </row>
    <row r="9" spans="1:10" s="14" customFormat="1" ht="23.25" x14ac:dyDescent="0.2">
      <c r="A9" s="38" t="s">
        <v>734</v>
      </c>
      <c r="B9" s="470"/>
      <c r="C9" s="556"/>
      <c r="D9" s="470"/>
      <c r="E9" s="470"/>
      <c r="F9" s="470"/>
      <c r="G9" s="470"/>
      <c r="H9" s="470"/>
      <c r="I9" s="468"/>
      <c r="J9" s="468"/>
    </row>
    <row r="10" spans="1:10" s="64" customFormat="1" ht="23.25" x14ac:dyDescent="0.35">
      <c r="A10" s="128" t="s">
        <v>182</v>
      </c>
      <c r="B10" s="132">
        <v>3.5</v>
      </c>
      <c r="C10" s="556"/>
      <c r="D10" s="107">
        <v>0</v>
      </c>
      <c r="E10" s="133">
        <v>0</v>
      </c>
      <c r="F10" s="133">
        <v>0</v>
      </c>
      <c r="G10" s="133">
        <v>0</v>
      </c>
      <c r="H10" s="133">
        <v>0</v>
      </c>
      <c r="I10" s="138">
        <f t="shared" ref="I10:I20" si="0">SUM(D10:H10)</f>
        <v>0</v>
      </c>
      <c r="J10" s="139">
        <f t="shared" ref="J10:J20" si="1">B10*I10</f>
        <v>0</v>
      </c>
    </row>
    <row r="11" spans="1:10" ht="23.25" x14ac:dyDescent="0.35">
      <c r="A11" s="18" t="s">
        <v>183</v>
      </c>
      <c r="B11" s="132">
        <v>3.5</v>
      </c>
      <c r="C11" s="556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184</v>
      </c>
      <c r="B12" s="132">
        <v>3.5</v>
      </c>
      <c r="C12" s="556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185</v>
      </c>
      <c r="B13" s="132">
        <v>3.5</v>
      </c>
      <c r="C13" s="556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192</v>
      </c>
      <c r="B14" s="132">
        <v>3.5</v>
      </c>
      <c r="C14" s="556"/>
      <c r="D14" s="27">
        <v>0</v>
      </c>
      <c r="E14" s="23">
        <v>0</v>
      </c>
      <c r="F14" s="23">
        <v>0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31" t="s">
        <v>186</v>
      </c>
      <c r="B15" s="132">
        <v>3.5</v>
      </c>
      <c r="C15" s="556"/>
      <c r="D15" s="27">
        <v>0</v>
      </c>
      <c r="E15" s="23">
        <v>0</v>
      </c>
      <c r="F15" s="23">
        <v>0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187</v>
      </c>
      <c r="B16" s="132">
        <v>3.5</v>
      </c>
      <c r="C16" s="556"/>
      <c r="D16" s="27">
        <v>0</v>
      </c>
      <c r="E16" s="23">
        <v>0</v>
      </c>
      <c r="F16" s="23">
        <v>0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29" t="s">
        <v>188</v>
      </c>
      <c r="B17" s="132">
        <v>3.5</v>
      </c>
      <c r="C17" s="556"/>
      <c r="D17" s="27">
        <v>0</v>
      </c>
      <c r="E17" s="23">
        <v>0</v>
      </c>
      <c r="F17" s="23">
        <v>0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29" t="s">
        <v>189</v>
      </c>
      <c r="B18" s="132">
        <v>3.5</v>
      </c>
      <c r="C18" s="556"/>
      <c r="D18" s="27">
        <v>0</v>
      </c>
      <c r="E18" s="23">
        <v>0</v>
      </c>
      <c r="F18" s="23">
        <v>0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29" t="s">
        <v>190</v>
      </c>
      <c r="B19" s="132">
        <v>3.5</v>
      </c>
      <c r="C19" s="556"/>
      <c r="D19" s="27">
        <v>0</v>
      </c>
      <c r="E19" s="23">
        <v>0</v>
      </c>
      <c r="F19" s="23">
        <v>0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191</v>
      </c>
      <c r="B20" s="132">
        <v>3.5</v>
      </c>
      <c r="C20" s="556"/>
      <c r="D20" s="27">
        <v>0</v>
      </c>
      <c r="E20" s="23">
        <v>0</v>
      </c>
      <c r="F20" s="23">
        <v>0</v>
      </c>
      <c r="G20" s="23">
        <v>0</v>
      </c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6" t="s">
        <v>181</v>
      </c>
      <c r="B21" s="53" t="s">
        <v>808</v>
      </c>
      <c r="C21" s="556"/>
      <c r="D21" s="57">
        <v>4</v>
      </c>
      <c r="E21" s="57">
        <v>6</v>
      </c>
      <c r="F21" s="57">
        <v>8</v>
      </c>
      <c r="G21" s="57">
        <v>10</v>
      </c>
      <c r="H21" s="84">
        <v>12</v>
      </c>
      <c r="I21" s="20" t="s">
        <v>8</v>
      </c>
      <c r="J21" s="19" t="s">
        <v>10</v>
      </c>
    </row>
    <row r="22" spans="1:10" s="58" customFormat="1" ht="23.25" customHeight="1" x14ac:dyDescent="0.35">
      <c r="A22" s="446" t="s">
        <v>763</v>
      </c>
      <c r="B22" s="446"/>
      <c r="C22" s="558"/>
      <c r="D22" s="32">
        <f t="shared" ref="D22:J22" si="2">SUM(D10:D20)</f>
        <v>0</v>
      </c>
      <c r="E22" s="32">
        <f t="shared" si="2"/>
        <v>0</v>
      </c>
      <c r="F22" s="32">
        <f t="shared" si="2"/>
        <v>0</v>
      </c>
      <c r="G22" s="32">
        <f t="shared" si="2"/>
        <v>0</v>
      </c>
      <c r="H22" s="32">
        <f t="shared" si="2"/>
        <v>0</v>
      </c>
      <c r="I22" s="32">
        <f t="shared" si="2"/>
        <v>0</v>
      </c>
      <c r="J22" s="91">
        <f t="shared" si="2"/>
        <v>0</v>
      </c>
    </row>
    <row r="23" spans="1:10" ht="24.95" customHeight="1" x14ac:dyDescent="0.2">
      <c r="A23" s="458" t="s">
        <v>756</v>
      </c>
      <c r="B23" s="459"/>
      <c r="C23" s="459"/>
      <c r="D23" s="459"/>
      <c r="E23" s="459"/>
      <c r="F23" s="459"/>
      <c r="G23" s="459"/>
      <c r="H23" s="459"/>
      <c r="I23" s="459"/>
      <c r="J23" s="460"/>
    </row>
  </sheetData>
  <sheetProtection selectLockedCells="1"/>
  <mergeCells count="18">
    <mergeCell ref="A22:B22"/>
    <mergeCell ref="A23:J23"/>
    <mergeCell ref="C8:C22"/>
    <mergeCell ref="A5:J5"/>
    <mergeCell ref="A6:J6"/>
    <mergeCell ref="A7:I7"/>
    <mergeCell ref="I8:I9"/>
    <mergeCell ref="J8:J9"/>
    <mergeCell ref="B8:B9"/>
    <mergeCell ref="D8:D9"/>
    <mergeCell ref="E8:E9"/>
    <mergeCell ref="F8:F9"/>
    <mergeCell ref="G8:G9"/>
    <mergeCell ref="A1:J1"/>
    <mergeCell ref="A2:J2"/>
    <mergeCell ref="A3:J3"/>
    <mergeCell ref="A4:J4"/>
    <mergeCell ref="H8:H9"/>
  </mergeCells>
  <phoneticPr fontId="31" type="noConversion"/>
  <hyperlinks>
    <hyperlink ref="A5:J5" location="Account_Summary" display="Account Summary" xr:uid="{00000000-0004-0000-2200-000000000000}"/>
    <hyperlink ref="A6:J6" location="Table_of_Contents" display="Table of Contents" xr:uid="{00000000-0004-0000-2200-000001000000}"/>
    <hyperlink ref="A9" r:id="rId1" xr:uid="{00000000-0004-0000-2200-000002000000}"/>
    <hyperlink ref="A15" r:id="rId2" xr:uid="{00000000-0004-0000-2200-000003000000}"/>
    <hyperlink ref="A10" r:id="rId3" xr:uid="{00000000-0004-0000-2200-000004000000}"/>
  </hyperlinks>
  <pageMargins left="0.75" right="0.75" top="1" bottom="1" header="0.5" footer="0.5"/>
  <headerFooter alignWithMargins="0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43.140625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717</v>
      </c>
      <c r="B8" s="467" t="s">
        <v>715</v>
      </c>
      <c r="C8" s="566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467" t="s">
        <v>10</v>
      </c>
    </row>
    <row r="9" spans="1:10" s="14" customFormat="1" ht="23.25" x14ac:dyDescent="0.2">
      <c r="A9" s="189" t="s">
        <v>734</v>
      </c>
      <c r="B9" s="468"/>
      <c r="C9" s="566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194</v>
      </c>
      <c r="B10" s="26">
        <v>2.5</v>
      </c>
      <c r="C10" s="566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195</v>
      </c>
      <c r="B11" s="26">
        <v>2.5</v>
      </c>
      <c r="C11" s="566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6" t="s">
        <v>717</v>
      </c>
      <c r="B12" s="53" t="s">
        <v>808</v>
      </c>
      <c r="C12" s="566"/>
      <c r="D12" s="57">
        <v>2</v>
      </c>
      <c r="E12" s="57">
        <v>4</v>
      </c>
      <c r="F12" s="57">
        <v>6</v>
      </c>
      <c r="G12" s="57">
        <v>8</v>
      </c>
      <c r="H12" s="85">
        <v>10</v>
      </c>
      <c r="I12" s="20" t="s">
        <v>8</v>
      </c>
      <c r="J12" s="19" t="s">
        <v>10</v>
      </c>
    </row>
    <row r="13" spans="1:10" s="58" customFormat="1" ht="23.25" customHeight="1" x14ac:dyDescent="0.35">
      <c r="A13" s="446" t="s">
        <v>763</v>
      </c>
      <c r="B13" s="446"/>
      <c r="C13" s="566"/>
      <c r="D13" s="32">
        <f t="shared" ref="D13:J13" si="0">SUM(D10:D11)</f>
        <v>0</v>
      </c>
      <c r="E13" s="32">
        <f t="shared" si="0"/>
        <v>0</v>
      </c>
      <c r="F13" s="32">
        <f t="shared" si="0"/>
        <v>0</v>
      </c>
      <c r="G13" s="32">
        <f t="shared" si="0"/>
        <v>0</v>
      </c>
      <c r="H13" s="32">
        <f t="shared" si="0"/>
        <v>0</v>
      </c>
      <c r="I13" s="32">
        <f t="shared" si="0"/>
        <v>0</v>
      </c>
      <c r="J13" s="91">
        <f t="shared" si="0"/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8">
    <mergeCell ref="A14:J14"/>
    <mergeCell ref="C8:C13"/>
    <mergeCell ref="A5:J5"/>
    <mergeCell ref="A6:J6"/>
    <mergeCell ref="A7:I7"/>
    <mergeCell ref="A13:B13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300-000000000000}"/>
    <hyperlink ref="A6:J6" location="Table_of_Contents" display="Table of Contents" xr:uid="{00000000-0004-0000-2300-000001000000}"/>
    <hyperlink ref="A9" r:id="rId1" xr:uid="{00000000-0004-0000-23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J14"/>
  <sheetViews>
    <sheetView showZeros="0" zoomScale="80" workbookViewId="0">
      <selection activeCell="F12" sqref="F12"/>
    </sheetView>
  </sheetViews>
  <sheetFormatPr defaultRowHeight="12.75" x14ac:dyDescent="0.2"/>
  <cols>
    <col min="1" max="1" width="54.28515625" customWidth="1"/>
    <col min="2" max="2" width="29" customWidth="1"/>
    <col min="4" max="8" width="9.28515625" bestFit="1" customWidth="1"/>
    <col min="9" max="9" width="21.5703125" customWidth="1"/>
    <col min="10" max="10" width="26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26</v>
      </c>
      <c r="B8" s="467" t="s">
        <v>715</v>
      </c>
      <c r="C8" s="461" t="s">
        <v>2</v>
      </c>
      <c r="D8" s="473"/>
      <c r="E8" s="462"/>
      <c r="F8" s="469">
        <v>6</v>
      </c>
      <c r="G8" s="461" t="s">
        <v>2</v>
      </c>
      <c r="H8" s="462"/>
      <c r="I8" s="469" t="s">
        <v>8</v>
      </c>
      <c r="J8" s="467" t="s">
        <v>10</v>
      </c>
    </row>
    <row r="9" spans="1:10" s="14" customFormat="1" ht="23.25" x14ac:dyDescent="0.2">
      <c r="A9" s="189" t="s">
        <v>734</v>
      </c>
      <c r="B9" s="468"/>
      <c r="C9" s="463"/>
      <c r="D9" s="474"/>
      <c r="E9" s="464"/>
      <c r="F9" s="470"/>
      <c r="G9" s="463"/>
      <c r="H9" s="464"/>
      <c r="I9" s="470"/>
      <c r="J9" s="468"/>
    </row>
    <row r="10" spans="1:10" s="1" customFormat="1" ht="23.25" x14ac:dyDescent="0.35">
      <c r="A10" s="18" t="s">
        <v>196</v>
      </c>
      <c r="B10" s="26">
        <v>1.75</v>
      </c>
      <c r="C10" s="463"/>
      <c r="D10" s="474"/>
      <c r="E10" s="464"/>
      <c r="F10" s="23">
        <v>0</v>
      </c>
      <c r="G10" s="463"/>
      <c r="H10" s="464"/>
      <c r="I10" s="32">
        <f>F10</f>
        <v>0</v>
      </c>
      <c r="J10" s="25">
        <f>B10*I10</f>
        <v>0</v>
      </c>
    </row>
    <row r="11" spans="1:10" ht="23.25" x14ac:dyDescent="0.35">
      <c r="A11" s="18" t="s">
        <v>197</v>
      </c>
      <c r="B11" s="26">
        <v>1.75</v>
      </c>
      <c r="C11" s="463"/>
      <c r="D11" s="474"/>
      <c r="E11" s="464"/>
      <c r="F11" s="23">
        <v>0</v>
      </c>
      <c r="G11" s="463"/>
      <c r="H11" s="464"/>
      <c r="I11" s="32">
        <f>F11</f>
        <v>0</v>
      </c>
      <c r="J11" s="25">
        <f>B11*I11</f>
        <v>0</v>
      </c>
    </row>
    <row r="12" spans="1:10" ht="23.25" x14ac:dyDescent="0.35">
      <c r="A12" s="6" t="s">
        <v>26</v>
      </c>
      <c r="B12" s="53" t="s">
        <v>808</v>
      </c>
      <c r="C12" s="463"/>
      <c r="D12" s="474"/>
      <c r="E12" s="464"/>
      <c r="F12" s="57">
        <v>6</v>
      </c>
      <c r="G12" s="463"/>
      <c r="H12" s="464"/>
      <c r="I12" s="20" t="s">
        <v>8</v>
      </c>
      <c r="J12" s="19" t="s">
        <v>10</v>
      </c>
    </row>
    <row r="13" spans="1:10" s="58" customFormat="1" ht="23.25" customHeight="1" x14ac:dyDescent="0.35">
      <c r="A13" s="446" t="s">
        <v>763</v>
      </c>
      <c r="B13" s="446"/>
      <c r="C13" s="465"/>
      <c r="D13" s="475"/>
      <c r="E13" s="466"/>
      <c r="F13" s="32">
        <f>SUM(F10:F11)</f>
        <v>0</v>
      </c>
      <c r="G13" s="465"/>
      <c r="H13" s="466"/>
      <c r="I13" s="32">
        <f>SUM(I10:I11)</f>
        <v>0</v>
      </c>
      <c r="J13" s="91">
        <f>SUM(J10:J11)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5">
    <mergeCell ref="A7:I7"/>
    <mergeCell ref="A13:B13"/>
    <mergeCell ref="A14:J14"/>
    <mergeCell ref="G8:H13"/>
    <mergeCell ref="C8:E13"/>
    <mergeCell ref="B8:B9"/>
    <mergeCell ref="F8:F9"/>
    <mergeCell ref="I8:I9"/>
    <mergeCell ref="J8:J9"/>
    <mergeCell ref="A6:J6"/>
    <mergeCell ref="A5:J5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2400-000000000000}"/>
    <hyperlink ref="A6:J6" location="Table_of_Contents" display="Table of Contents" xr:uid="{00000000-0004-0000-2400-000001000000}"/>
    <hyperlink ref="A9" r:id="rId1" xr:uid="{00000000-0004-0000-2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J17"/>
  <sheetViews>
    <sheetView showZeros="0" workbookViewId="0">
      <selection activeCell="E11" sqref="E11"/>
    </sheetView>
  </sheetViews>
  <sheetFormatPr defaultRowHeight="12.75" x14ac:dyDescent="0.2"/>
  <cols>
    <col min="1" max="1" width="50.7109375" customWidth="1"/>
    <col min="2" max="2" width="19.5703125" customWidth="1"/>
    <col min="9" max="9" width="17" customWidth="1"/>
    <col min="10" max="10" width="20.28515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755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714</v>
      </c>
      <c r="B8" s="467" t="s">
        <v>715</v>
      </c>
      <c r="C8" s="461" t="s">
        <v>2</v>
      </c>
      <c r="D8" s="462"/>
      <c r="E8" s="469">
        <v>6</v>
      </c>
      <c r="F8" s="469">
        <v>8</v>
      </c>
      <c r="G8" s="461" t="s">
        <v>2</v>
      </c>
      <c r="H8" s="462"/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63"/>
      <c r="D9" s="464"/>
      <c r="E9" s="470"/>
      <c r="F9" s="470"/>
      <c r="G9" s="463"/>
      <c r="H9" s="464"/>
      <c r="I9" s="468"/>
      <c r="J9" s="468"/>
    </row>
    <row r="10" spans="1:10" s="1" customFormat="1" ht="23.25" x14ac:dyDescent="0.35">
      <c r="A10" s="40" t="s">
        <v>11</v>
      </c>
      <c r="B10" s="22">
        <v>2.5</v>
      </c>
      <c r="C10" s="463"/>
      <c r="D10" s="464"/>
      <c r="E10" s="23">
        <v>0</v>
      </c>
      <c r="F10" s="23">
        <v>0</v>
      </c>
      <c r="G10" s="463"/>
      <c r="H10" s="464"/>
      <c r="I10" s="24">
        <f>SUM(E10:H10)</f>
        <v>0</v>
      </c>
      <c r="J10" s="25">
        <f>I10*B10</f>
        <v>0</v>
      </c>
    </row>
    <row r="11" spans="1:10" s="1" customFormat="1" ht="23.25" x14ac:dyDescent="0.35">
      <c r="A11" s="40" t="s">
        <v>12</v>
      </c>
      <c r="B11" s="22">
        <v>2.5</v>
      </c>
      <c r="C11" s="463"/>
      <c r="D11" s="464"/>
      <c r="E11" s="23">
        <v>0</v>
      </c>
      <c r="F11" s="23">
        <v>0</v>
      </c>
      <c r="G11" s="463"/>
      <c r="H11" s="464"/>
      <c r="I11" s="24">
        <f>SUM(E11:H11)</f>
        <v>0</v>
      </c>
      <c r="J11" s="25">
        <f>I11*B11</f>
        <v>0</v>
      </c>
    </row>
    <row r="12" spans="1:10" s="1" customFormat="1" ht="23.25" x14ac:dyDescent="0.35">
      <c r="A12" s="40" t="s">
        <v>13</v>
      </c>
      <c r="B12" s="22">
        <v>2.5</v>
      </c>
      <c r="C12" s="463"/>
      <c r="D12" s="464"/>
      <c r="E12" s="23">
        <v>0</v>
      </c>
      <c r="F12" s="23">
        <v>0</v>
      </c>
      <c r="G12" s="463"/>
      <c r="H12" s="464"/>
      <c r="I12" s="24">
        <f>SUM(E12:H12)</f>
        <v>0</v>
      </c>
      <c r="J12" s="25">
        <f>I12*B12</f>
        <v>0</v>
      </c>
    </row>
    <row r="13" spans="1:10" s="1" customFormat="1" ht="23.25" x14ac:dyDescent="0.35">
      <c r="A13" s="75" t="s">
        <v>840</v>
      </c>
      <c r="B13" s="22">
        <v>2.5</v>
      </c>
      <c r="C13" s="463"/>
      <c r="D13" s="464"/>
      <c r="E13" s="23">
        <v>0</v>
      </c>
      <c r="F13" s="23">
        <v>0</v>
      </c>
      <c r="G13" s="463"/>
      <c r="H13" s="464"/>
      <c r="I13" s="24">
        <f>SUM(E13:H13)</f>
        <v>0</v>
      </c>
      <c r="J13" s="25">
        <f>I13*B13</f>
        <v>0</v>
      </c>
    </row>
    <row r="14" spans="1:10" s="1" customFormat="1" ht="23.25" x14ac:dyDescent="0.35">
      <c r="A14" s="75" t="s">
        <v>841</v>
      </c>
      <c r="B14" s="22">
        <v>2.5</v>
      </c>
      <c r="C14" s="463"/>
      <c r="D14" s="464"/>
      <c r="E14" s="23">
        <v>0</v>
      </c>
      <c r="F14" s="23">
        <v>0</v>
      </c>
      <c r="G14" s="463"/>
      <c r="H14" s="464"/>
      <c r="I14" s="24">
        <f>SUM(E14:H14)</f>
        <v>0</v>
      </c>
      <c r="J14" s="25">
        <f>I14*B14</f>
        <v>0</v>
      </c>
    </row>
    <row r="15" spans="1:10" ht="23.25" x14ac:dyDescent="0.35">
      <c r="A15" s="8" t="s">
        <v>714</v>
      </c>
      <c r="B15" s="53" t="s">
        <v>808</v>
      </c>
      <c r="C15" s="463"/>
      <c r="D15" s="464"/>
      <c r="E15" s="76">
        <v>6</v>
      </c>
      <c r="F15" s="76">
        <v>8</v>
      </c>
      <c r="G15" s="463"/>
      <c r="H15" s="464"/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465"/>
      <c r="D16" s="466"/>
      <c r="E16" s="90">
        <f>SUM(E10:E14)</f>
        <v>0</v>
      </c>
      <c r="F16" s="90">
        <f>SUM(F10:F14)</f>
        <v>0</v>
      </c>
      <c r="G16" s="465"/>
      <c r="H16" s="466"/>
      <c r="I16" s="72">
        <f>SUM(I10:I14)</f>
        <v>0</v>
      </c>
      <c r="J16" s="73">
        <f>SUM(J10:J12)</f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6">
    <mergeCell ref="A7:I7"/>
    <mergeCell ref="J8:J9"/>
    <mergeCell ref="A1:J1"/>
    <mergeCell ref="A2:J2"/>
    <mergeCell ref="A3:J3"/>
    <mergeCell ref="A4:J4"/>
    <mergeCell ref="A5:J5"/>
    <mergeCell ref="A6:J6"/>
    <mergeCell ref="F8:F9"/>
    <mergeCell ref="I8:I9"/>
    <mergeCell ref="A16:B16"/>
    <mergeCell ref="A17:J17"/>
    <mergeCell ref="C8:D16"/>
    <mergeCell ref="G8:H16"/>
    <mergeCell ref="B8:B9"/>
    <mergeCell ref="E8:E9"/>
  </mergeCells>
  <phoneticPr fontId="31" type="noConversion"/>
  <hyperlinks>
    <hyperlink ref="A10" r:id="rId1" xr:uid="{00000000-0004-0000-0300-000000000000}"/>
    <hyperlink ref="A11" r:id="rId2" xr:uid="{00000000-0004-0000-0300-000001000000}"/>
    <hyperlink ref="A12" r:id="rId3" xr:uid="{00000000-0004-0000-0300-000002000000}"/>
    <hyperlink ref="A5:J5" location="Account_Summary" display="Account Summary" xr:uid="{00000000-0004-0000-0300-000003000000}"/>
    <hyperlink ref="A6:J6" location="Table_of_Contents" display="Table of Contents" xr:uid="{00000000-0004-0000-0300-000004000000}"/>
    <hyperlink ref="A13" r:id="rId4" xr:uid="{00000000-0004-0000-0300-000005000000}"/>
    <hyperlink ref="A14" r:id="rId5" xr:uid="{00000000-0004-0000-0300-000006000000}"/>
    <hyperlink ref="A9" r:id="rId6" xr:uid="{00000000-0004-0000-0300-000007000000}"/>
  </hyperlinks>
  <pageMargins left="0.75" right="0.75" top="1" bottom="1" header="0.5" footer="0.5"/>
  <pageSetup scale="76" orientation="landscape" horizontalDpi="4294967294" verticalDpi="0" r:id="rId7"/>
  <headerFooter alignWithMargins="0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J12"/>
  <sheetViews>
    <sheetView showZeros="0" workbookViewId="0">
      <selection activeCell="A5" sqref="A5:J5"/>
    </sheetView>
  </sheetViews>
  <sheetFormatPr defaultRowHeight="12.75" x14ac:dyDescent="0.2"/>
  <cols>
    <col min="1" max="1" width="25.85546875" customWidth="1"/>
    <col min="2" max="2" width="21.42578125" customWidth="1"/>
    <col min="9" max="9" width="24.5703125" customWidth="1"/>
    <col min="10" max="10" width="18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I11</f>
        <v>0</v>
      </c>
    </row>
    <row r="8" spans="1:10" s="14" customFormat="1" ht="23.25" x14ac:dyDescent="0.2">
      <c r="A8" s="6" t="s">
        <v>27</v>
      </c>
      <c r="B8" s="467" t="s">
        <v>715</v>
      </c>
      <c r="C8" s="222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467" t="s">
        <v>10</v>
      </c>
    </row>
    <row r="9" spans="1:10" s="14" customFormat="1" ht="23.25" x14ac:dyDescent="0.2">
      <c r="A9" s="189" t="s">
        <v>734</v>
      </c>
      <c r="B9" s="468"/>
      <c r="C9" s="222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198</v>
      </c>
      <c r="B10" s="30">
        <v>1.75</v>
      </c>
      <c r="C10" s="223"/>
      <c r="D10" s="44">
        <v>0</v>
      </c>
      <c r="E10" s="28">
        <v>0</v>
      </c>
      <c r="F10" s="23">
        <v>0</v>
      </c>
      <c r="G10" s="28">
        <v>0</v>
      </c>
      <c r="H10" s="28">
        <v>0</v>
      </c>
      <c r="I10" s="32">
        <f>SUM(D10:H10)</f>
        <v>0</v>
      </c>
      <c r="J10" s="25">
        <f>B10*I10</f>
        <v>0</v>
      </c>
    </row>
    <row r="11" spans="1:10" ht="24.95" customHeight="1" x14ac:dyDescent="0.35">
      <c r="A11" s="509" t="s">
        <v>763</v>
      </c>
      <c r="B11" s="510"/>
      <c r="C11" s="510"/>
      <c r="D11" s="510"/>
      <c r="E11" s="510"/>
      <c r="F11" s="510"/>
      <c r="G11" s="510"/>
      <c r="H11" s="511"/>
      <c r="I11" s="90">
        <f>SUM(I8:I10)</f>
        <v>0</v>
      </c>
      <c r="J11" s="91">
        <f>SUM(J8:J10)</f>
        <v>0</v>
      </c>
    </row>
    <row r="12" spans="1:10" ht="24.95" customHeight="1" x14ac:dyDescent="0.2">
      <c r="A12" s="458" t="s">
        <v>756</v>
      </c>
      <c r="B12" s="459"/>
      <c r="C12" s="459"/>
      <c r="D12" s="459"/>
      <c r="E12" s="459"/>
      <c r="F12" s="459"/>
      <c r="G12" s="459"/>
      <c r="H12" s="459"/>
      <c r="I12" s="459"/>
      <c r="J12" s="460"/>
    </row>
  </sheetData>
  <sheetProtection selectLockedCells="1"/>
  <mergeCells count="17">
    <mergeCell ref="J8:J9"/>
    <mergeCell ref="A1:J1"/>
    <mergeCell ref="A2:J2"/>
    <mergeCell ref="A3:J3"/>
    <mergeCell ref="A4:J4"/>
    <mergeCell ref="A12:J12"/>
    <mergeCell ref="A5:J5"/>
    <mergeCell ref="A6:J6"/>
    <mergeCell ref="A7:I7"/>
    <mergeCell ref="A11:H11"/>
    <mergeCell ref="B8:B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2500-000000000000}"/>
    <hyperlink ref="A6:J6" location="Table_of_Contents" display="Table of Contents" xr:uid="{00000000-0004-0000-2500-000001000000}"/>
    <hyperlink ref="A9" r:id="rId1" xr:uid="{00000000-0004-0000-25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360BD-4478-46C6-A928-FD2F9913FEF8}">
  <dimension ref="A1:J21"/>
  <sheetViews>
    <sheetView showZeros="0" topLeftCell="A5" workbookViewId="0">
      <selection activeCell="B11" sqref="B11:B18"/>
    </sheetView>
  </sheetViews>
  <sheetFormatPr defaultRowHeight="12.75" x14ac:dyDescent="0.2"/>
  <cols>
    <col min="1" max="1" width="51" customWidth="1"/>
    <col min="2" max="2" width="25.5703125" customWidth="1"/>
    <col min="9" max="9" width="22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568" t="s">
        <v>891</v>
      </c>
      <c r="B3" s="568"/>
      <c r="C3" s="568"/>
      <c r="D3" s="568"/>
      <c r="E3" s="568"/>
      <c r="F3" s="568"/>
      <c r="G3" s="568"/>
      <c r="H3" s="568"/>
      <c r="I3" s="568"/>
      <c r="J3" s="568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567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891</v>
      </c>
      <c r="B8" s="467" t="s">
        <v>715</v>
      </c>
      <c r="C8" s="482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35">
      <c r="A9" s="337" t="s">
        <v>734</v>
      </c>
      <c r="B9" s="468"/>
      <c r="C9" s="483"/>
      <c r="D9" s="470"/>
      <c r="E9" s="470"/>
      <c r="F9" s="470"/>
      <c r="G9" s="470"/>
      <c r="H9" s="470"/>
      <c r="I9" s="470"/>
      <c r="J9" s="468"/>
    </row>
    <row r="10" spans="1:10" s="333" customFormat="1" ht="23.25" x14ac:dyDescent="0.2">
      <c r="A10" s="334" t="s">
        <v>892</v>
      </c>
      <c r="B10" s="335">
        <v>3.5</v>
      </c>
      <c r="C10" s="39">
        <v>0</v>
      </c>
      <c r="D10" s="342">
        <v>0</v>
      </c>
      <c r="E10" s="342">
        <v>0</v>
      </c>
      <c r="F10" s="342">
        <v>0</v>
      </c>
      <c r="G10" s="342">
        <v>0</v>
      </c>
      <c r="H10" s="342">
        <v>0</v>
      </c>
      <c r="I10" s="343">
        <f t="shared" ref="I10:I18" si="0">SUM(C10:H10)</f>
        <v>0</v>
      </c>
      <c r="J10" s="344">
        <f>I10*B10</f>
        <v>0</v>
      </c>
    </row>
    <row r="11" spans="1:10" s="333" customFormat="1" ht="23.25" x14ac:dyDescent="0.2">
      <c r="A11" s="334" t="s">
        <v>982</v>
      </c>
      <c r="B11" s="335">
        <v>3.5</v>
      </c>
      <c r="C11" s="39">
        <v>0</v>
      </c>
      <c r="D11" s="342">
        <v>0</v>
      </c>
      <c r="E11" s="342">
        <v>0</v>
      </c>
      <c r="F11" s="342">
        <v>0</v>
      </c>
      <c r="G11" s="342">
        <v>0</v>
      </c>
      <c r="H11" s="342">
        <v>0</v>
      </c>
      <c r="I11" s="343">
        <f t="shared" si="0"/>
        <v>0</v>
      </c>
      <c r="J11" s="344">
        <f t="shared" ref="J11:J18" si="1">I11*B11</f>
        <v>0</v>
      </c>
    </row>
    <row r="12" spans="1:10" s="333" customFormat="1" ht="23.25" x14ac:dyDescent="0.2">
      <c r="A12" s="334" t="s">
        <v>893</v>
      </c>
      <c r="B12" s="335">
        <v>3.5</v>
      </c>
      <c r="C12" s="39">
        <v>0</v>
      </c>
      <c r="D12" s="342">
        <v>0</v>
      </c>
      <c r="E12" s="342">
        <v>0</v>
      </c>
      <c r="F12" s="342">
        <v>0</v>
      </c>
      <c r="G12" s="342">
        <v>0</v>
      </c>
      <c r="H12" s="342">
        <v>0</v>
      </c>
      <c r="I12" s="343">
        <f t="shared" si="0"/>
        <v>0</v>
      </c>
      <c r="J12" s="344">
        <f t="shared" si="1"/>
        <v>0</v>
      </c>
    </row>
    <row r="13" spans="1:10" s="333" customFormat="1" ht="23.25" x14ac:dyDescent="0.2">
      <c r="A13" s="334" t="s">
        <v>983</v>
      </c>
      <c r="B13" s="335">
        <v>3.5</v>
      </c>
      <c r="C13" s="39">
        <v>0</v>
      </c>
      <c r="D13" s="342">
        <v>0</v>
      </c>
      <c r="E13" s="342">
        <v>0</v>
      </c>
      <c r="F13" s="342">
        <v>0</v>
      </c>
      <c r="G13" s="342">
        <v>0</v>
      </c>
      <c r="H13" s="342">
        <v>0</v>
      </c>
      <c r="I13" s="343">
        <f t="shared" si="0"/>
        <v>0</v>
      </c>
      <c r="J13" s="344">
        <f t="shared" si="1"/>
        <v>0</v>
      </c>
    </row>
    <row r="14" spans="1:10" s="333" customFormat="1" ht="23.25" x14ac:dyDescent="0.2">
      <c r="A14" s="334" t="s">
        <v>985</v>
      </c>
      <c r="B14" s="335">
        <v>3.5</v>
      </c>
      <c r="C14" s="39">
        <v>0</v>
      </c>
      <c r="D14" s="342">
        <v>0</v>
      </c>
      <c r="E14" s="342">
        <v>0</v>
      </c>
      <c r="F14" s="342">
        <v>0</v>
      </c>
      <c r="G14" s="342">
        <v>0</v>
      </c>
      <c r="H14" s="342">
        <v>0</v>
      </c>
      <c r="I14" s="343">
        <f t="shared" si="0"/>
        <v>0</v>
      </c>
      <c r="J14" s="344">
        <f t="shared" si="1"/>
        <v>0</v>
      </c>
    </row>
    <row r="15" spans="1:10" s="333" customFormat="1" ht="23.25" x14ac:dyDescent="0.2">
      <c r="A15" s="334" t="s">
        <v>894</v>
      </c>
      <c r="B15" s="335">
        <v>3.5</v>
      </c>
      <c r="C15" s="39">
        <v>0</v>
      </c>
      <c r="D15" s="342">
        <v>0</v>
      </c>
      <c r="E15" s="342">
        <v>0</v>
      </c>
      <c r="F15" s="342">
        <v>0</v>
      </c>
      <c r="G15" s="342">
        <v>0</v>
      </c>
      <c r="H15" s="342">
        <v>0</v>
      </c>
      <c r="I15" s="343">
        <f t="shared" si="0"/>
        <v>0</v>
      </c>
      <c r="J15" s="344">
        <f t="shared" si="1"/>
        <v>0</v>
      </c>
    </row>
    <row r="16" spans="1:10" s="333" customFormat="1" ht="23.25" x14ac:dyDescent="0.2">
      <c r="A16" s="334" t="s">
        <v>984</v>
      </c>
      <c r="B16" s="335">
        <v>3.5</v>
      </c>
      <c r="C16" s="39">
        <v>0</v>
      </c>
      <c r="D16" s="342">
        <v>0</v>
      </c>
      <c r="E16" s="342">
        <v>0</v>
      </c>
      <c r="F16" s="342">
        <v>0</v>
      </c>
      <c r="G16" s="342">
        <v>0</v>
      </c>
      <c r="H16" s="342">
        <v>0</v>
      </c>
      <c r="I16" s="343">
        <f t="shared" si="0"/>
        <v>0</v>
      </c>
      <c r="J16" s="344">
        <f t="shared" si="1"/>
        <v>0</v>
      </c>
    </row>
    <row r="17" spans="1:10" s="333" customFormat="1" ht="23.25" x14ac:dyDescent="0.2">
      <c r="A17" s="334" t="s">
        <v>895</v>
      </c>
      <c r="B17" s="335">
        <v>3.5</v>
      </c>
      <c r="C17" s="39">
        <v>0</v>
      </c>
      <c r="D17" s="342">
        <v>0</v>
      </c>
      <c r="E17" s="342">
        <v>0</v>
      </c>
      <c r="F17" s="342">
        <v>0</v>
      </c>
      <c r="G17" s="342">
        <v>0</v>
      </c>
      <c r="H17" s="342">
        <v>0</v>
      </c>
      <c r="I17" s="343">
        <f t="shared" si="0"/>
        <v>0</v>
      </c>
      <c r="J17" s="344">
        <f t="shared" si="1"/>
        <v>0</v>
      </c>
    </row>
    <row r="18" spans="1:10" s="333" customFormat="1" ht="23.25" x14ac:dyDescent="0.2">
      <c r="A18" s="334" t="s">
        <v>896</v>
      </c>
      <c r="B18" s="335">
        <v>3.5</v>
      </c>
      <c r="C18" s="39">
        <v>0</v>
      </c>
      <c r="D18" s="342">
        <v>0</v>
      </c>
      <c r="E18" s="342">
        <v>0</v>
      </c>
      <c r="F18" s="342">
        <v>0</v>
      </c>
      <c r="G18" s="342">
        <v>0</v>
      </c>
      <c r="H18" s="342">
        <v>0</v>
      </c>
      <c r="I18" s="343">
        <f t="shared" si="0"/>
        <v>0</v>
      </c>
      <c r="J18" s="344">
        <f t="shared" si="1"/>
        <v>0</v>
      </c>
    </row>
    <row r="19" spans="1:10" ht="23.25" x14ac:dyDescent="0.35">
      <c r="A19" s="6" t="str">
        <f>A8</f>
        <v>GLITTER BUGS</v>
      </c>
      <c r="B19" s="53" t="s">
        <v>808</v>
      </c>
      <c r="C19" s="336">
        <v>2</v>
      </c>
      <c r="D19" s="57">
        <v>4</v>
      </c>
      <c r="E19" s="57">
        <v>6</v>
      </c>
      <c r="F19" s="57">
        <v>8</v>
      </c>
      <c r="G19" s="57">
        <v>10</v>
      </c>
      <c r="H19" s="85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446" t="s">
        <v>763</v>
      </c>
      <c r="B20" s="446"/>
      <c r="C20" s="101">
        <f>SUM(C10:C18)</f>
        <v>0</v>
      </c>
      <c r="D20" s="101">
        <f t="shared" ref="D20:H20" si="2">SUM(D10:D18)</f>
        <v>0</v>
      </c>
      <c r="E20" s="101">
        <f t="shared" si="2"/>
        <v>0</v>
      </c>
      <c r="F20" s="101">
        <f t="shared" si="2"/>
        <v>0</v>
      </c>
      <c r="G20" s="101">
        <f t="shared" si="2"/>
        <v>0</v>
      </c>
      <c r="H20" s="101">
        <f t="shared" si="2"/>
        <v>0</v>
      </c>
      <c r="I20" s="32">
        <f>SUM(I10:I18)</f>
        <v>0</v>
      </c>
      <c r="J20" s="91">
        <f>SUM(J10:J18)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mergeCells count="18">
    <mergeCell ref="A6:J6"/>
    <mergeCell ref="A1:J1"/>
    <mergeCell ref="A2:J2"/>
    <mergeCell ref="A3:J3"/>
    <mergeCell ref="A4:J4"/>
    <mergeCell ref="A5:J5"/>
    <mergeCell ref="J8:J9"/>
    <mergeCell ref="A20:B20"/>
    <mergeCell ref="A21:J21"/>
    <mergeCell ref="C8:C9"/>
    <mergeCell ref="A7:I7"/>
    <mergeCell ref="B8:B9"/>
    <mergeCell ref="D8:D9"/>
    <mergeCell ref="E8:E9"/>
    <mergeCell ref="F8:F9"/>
    <mergeCell ref="G8:G9"/>
    <mergeCell ref="H8:H9"/>
    <mergeCell ref="I8:I9"/>
  </mergeCells>
  <hyperlinks>
    <hyperlink ref="A5:J5" location="Account_Summary" display="Account Summary" xr:uid="{13A2DD57-1D62-492E-8B5F-3F609469817F}"/>
    <hyperlink ref="A6:J6" location="Table_of_Contents" display="Table of Contents" xr:uid="{B54B386A-CD43-47A2-BDB7-7319F967B4FE}"/>
    <hyperlink ref="A9" r:id="rId1" xr:uid="{11D349CE-96B1-41A4-80CE-FB62494FC624}"/>
    <hyperlink ref="A3:J3" location="'Glitter Bugs'!A1" display="GLITTER BUGS" xr:uid="{25C8C033-E25A-44DC-B811-9A05B4FB62B3}"/>
  </hyperlinks>
  <pageMargins left="0.7" right="0.7" top="0.75" bottom="0.75" header="0.3" footer="0.3"/>
  <pageSetup orientation="portrait" horizontalDpi="4294967293" verticalDpi="0"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J16"/>
  <sheetViews>
    <sheetView showZeros="0" workbookViewId="0">
      <selection activeCell="A6" sqref="A6:J6"/>
    </sheetView>
  </sheetViews>
  <sheetFormatPr defaultRowHeight="12.75" x14ac:dyDescent="0.2"/>
  <cols>
    <col min="1" max="1" width="30.5703125" customWidth="1"/>
    <col min="2" max="2" width="20.5703125" customWidth="1"/>
    <col min="9" max="9" width="18.140625" customWidth="1"/>
    <col min="10" max="10" width="20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s="14" customFormat="1" ht="23.25" x14ac:dyDescent="0.2">
      <c r="A8" s="6" t="s">
        <v>28</v>
      </c>
      <c r="B8" s="469" t="s">
        <v>715</v>
      </c>
      <c r="C8" s="491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569" t="s">
        <v>10</v>
      </c>
    </row>
    <row r="9" spans="1:10" s="14" customFormat="1" ht="23.25" x14ac:dyDescent="0.2">
      <c r="A9" s="192" t="s">
        <v>734</v>
      </c>
      <c r="B9" s="470"/>
      <c r="C9" s="492"/>
      <c r="D9" s="470"/>
      <c r="E9" s="470"/>
      <c r="F9" s="470"/>
      <c r="G9" s="470"/>
      <c r="H9" s="470"/>
      <c r="I9" s="470"/>
      <c r="J9" s="570"/>
    </row>
    <row r="10" spans="1:10" ht="23.25" x14ac:dyDescent="0.35">
      <c r="A10" s="18" t="s">
        <v>199</v>
      </c>
      <c r="B10" s="26">
        <v>2</v>
      </c>
      <c r="C10" s="492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SUM(D10:H10)</f>
        <v>0</v>
      </c>
      <c r="J10" s="25">
        <f>B10*I10</f>
        <v>0</v>
      </c>
    </row>
    <row r="11" spans="1:10" ht="23.25" x14ac:dyDescent="0.35">
      <c r="A11" s="18" t="s">
        <v>200</v>
      </c>
      <c r="B11" s="26">
        <v>2</v>
      </c>
      <c r="C11" s="492"/>
      <c r="D11" s="27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SUM(D11:H11)</f>
        <v>0</v>
      </c>
      <c r="J11" s="25">
        <f>B11*I11</f>
        <v>0</v>
      </c>
    </row>
    <row r="12" spans="1:10" ht="23.25" x14ac:dyDescent="0.35">
      <c r="A12" s="18" t="s">
        <v>201</v>
      </c>
      <c r="B12" s="26">
        <v>2</v>
      </c>
      <c r="C12" s="492"/>
      <c r="D12" s="27">
        <v>0</v>
      </c>
      <c r="E12" s="23">
        <v>0</v>
      </c>
      <c r="F12" s="23">
        <v>0</v>
      </c>
      <c r="G12" s="23">
        <v>0</v>
      </c>
      <c r="H12" s="23">
        <v>0</v>
      </c>
      <c r="I12" s="32">
        <f>SUM(D12:H12)</f>
        <v>0</v>
      </c>
      <c r="J12" s="25">
        <f>B12*I12</f>
        <v>0</v>
      </c>
    </row>
    <row r="13" spans="1:10" ht="23.25" x14ac:dyDescent="0.35">
      <c r="A13" s="18" t="s">
        <v>202</v>
      </c>
      <c r="B13" s="26">
        <v>2</v>
      </c>
      <c r="C13" s="492"/>
      <c r="D13" s="27">
        <v>0</v>
      </c>
      <c r="E13" s="23">
        <v>0</v>
      </c>
      <c r="F13" s="23">
        <v>0</v>
      </c>
      <c r="G13" s="23">
        <v>0</v>
      </c>
      <c r="H13" s="23">
        <v>0</v>
      </c>
      <c r="I13" s="32">
        <f>SUM(D13:H13)</f>
        <v>0</v>
      </c>
      <c r="J13" s="25">
        <f>B13*I13</f>
        <v>0</v>
      </c>
    </row>
    <row r="14" spans="1:10" ht="23.25" x14ac:dyDescent="0.35">
      <c r="A14" s="6" t="s">
        <v>28</v>
      </c>
      <c r="B14" s="53" t="s">
        <v>808</v>
      </c>
      <c r="C14" s="492"/>
      <c r="D14" s="57">
        <v>2</v>
      </c>
      <c r="E14" s="57">
        <v>4</v>
      </c>
      <c r="F14" s="57">
        <v>6</v>
      </c>
      <c r="G14" s="57">
        <v>8</v>
      </c>
      <c r="H14" s="85">
        <v>10</v>
      </c>
      <c r="I14" s="20" t="s">
        <v>8</v>
      </c>
      <c r="J14" s="19" t="s">
        <v>10</v>
      </c>
    </row>
    <row r="15" spans="1:10" s="58" customFormat="1" ht="23.25" customHeight="1" x14ac:dyDescent="0.35">
      <c r="A15" s="446" t="s">
        <v>763</v>
      </c>
      <c r="B15" s="446"/>
      <c r="C15" s="493"/>
      <c r="D15" s="32">
        <f t="shared" ref="D15:J15" si="0">SUM(D10:D13)</f>
        <v>0</v>
      </c>
      <c r="E15" s="32">
        <f t="shared" si="0"/>
        <v>0</v>
      </c>
      <c r="F15" s="32">
        <f t="shared" si="0"/>
        <v>0</v>
      </c>
      <c r="G15" s="32">
        <f t="shared" si="0"/>
        <v>0</v>
      </c>
      <c r="H15" s="32">
        <f t="shared" si="0"/>
        <v>0</v>
      </c>
      <c r="I15" s="32">
        <f t="shared" si="0"/>
        <v>0</v>
      </c>
      <c r="J15" s="91">
        <f t="shared" si="0"/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6:J16"/>
    <mergeCell ref="C8:C15"/>
    <mergeCell ref="A1:J1"/>
    <mergeCell ref="A2:J2"/>
    <mergeCell ref="A3:J3"/>
    <mergeCell ref="A4:J4"/>
    <mergeCell ref="A5:J5"/>
    <mergeCell ref="A6:J6"/>
    <mergeCell ref="A7:I7"/>
    <mergeCell ref="A15:B15"/>
    <mergeCell ref="I8:I9"/>
    <mergeCell ref="J8:J9"/>
    <mergeCell ref="B8:B9"/>
    <mergeCell ref="D8:D9"/>
    <mergeCell ref="E8:E9"/>
    <mergeCell ref="F8:F9"/>
    <mergeCell ref="G8:G9"/>
    <mergeCell ref="H8:H9"/>
  </mergeCells>
  <phoneticPr fontId="31" type="noConversion"/>
  <hyperlinks>
    <hyperlink ref="A5:J5" location="Account_Summary" display="Account Summary" xr:uid="{00000000-0004-0000-2700-000000000000}"/>
    <hyperlink ref="A6:J6" location="Table_of_Contents" display="Table of Contents" xr:uid="{00000000-0004-0000-2700-000001000000}"/>
    <hyperlink ref="A9" r:id="rId1" xr:uid="{00000000-0004-0000-27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J22"/>
  <sheetViews>
    <sheetView showZeros="0" zoomScale="80" workbookViewId="0">
      <selection activeCell="A6" sqref="A6:J6"/>
    </sheetView>
  </sheetViews>
  <sheetFormatPr defaultRowHeight="12.75" x14ac:dyDescent="0.2"/>
  <cols>
    <col min="1" max="1" width="40.85546875" customWidth="1"/>
    <col min="2" max="2" width="24.5703125" customWidth="1"/>
    <col min="9" max="9" width="27.85546875" customWidth="1"/>
    <col min="10" max="10" width="21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s="14" customFormat="1" ht="23.25" x14ac:dyDescent="0.2">
      <c r="A8" s="6" t="s">
        <v>29</v>
      </c>
      <c r="B8" s="469" t="s">
        <v>715</v>
      </c>
      <c r="C8" s="491"/>
      <c r="D8" s="469">
        <v>2</v>
      </c>
      <c r="E8" s="469">
        <v>4</v>
      </c>
      <c r="F8" s="469">
        <v>6</v>
      </c>
      <c r="G8" s="469">
        <v>8</v>
      </c>
      <c r="H8" s="469">
        <v>10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70"/>
      <c r="C9" s="492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975</v>
      </c>
      <c r="B10" s="26">
        <v>2.5</v>
      </c>
      <c r="C10" s="492"/>
      <c r="D10" s="27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0" si="0">SUM(D10:H10)</f>
        <v>0</v>
      </c>
      <c r="J10" s="25">
        <f t="shared" ref="J10:J20" si="1">B10*I10</f>
        <v>0</v>
      </c>
    </row>
    <row r="11" spans="1:10" ht="23.25" x14ac:dyDescent="0.35">
      <c r="A11" s="18" t="s">
        <v>976</v>
      </c>
      <c r="B11" s="26">
        <v>2.5</v>
      </c>
      <c r="C11" s="492"/>
      <c r="D11" s="27">
        <v>0</v>
      </c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977</v>
      </c>
      <c r="B12" s="26">
        <v>2.5</v>
      </c>
      <c r="C12" s="492"/>
      <c r="D12" s="27">
        <v>0</v>
      </c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978</v>
      </c>
      <c r="B13" s="26">
        <v>2.5</v>
      </c>
      <c r="C13" s="492"/>
      <c r="D13" s="27">
        <v>0</v>
      </c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979</v>
      </c>
      <c r="B14" s="26">
        <v>2.5</v>
      </c>
      <c r="C14" s="492"/>
      <c r="D14" s="27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/>
      <c r="B15" s="26">
        <v>0</v>
      </c>
      <c r="C15" s="492"/>
      <c r="D15" s="27">
        <v>0</v>
      </c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/>
      <c r="B16" s="26">
        <v>0</v>
      </c>
      <c r="C16" s="492"/>
      <c r="D16" s="27">
        <v>0</v>
      </c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/>
      <c r="B17" s="26">
        <v>0</v>
      </c>
      <c r="C17" s="492"/>
      <c r="D17" s="27">
        <v>0</v>
      </c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/>
      <c r="B18" s="26">
        <v>0</v>
      </c>
      <c r="C18" s="492"/>
      <c r="D18" s="27">
        <v>0</v>
      </c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/>
      <c r="B19" s="26">
        <v>0</v>
      </c>
      <c r="C19" s="492"/>
      <c r="D19" s="27">
        <v>0</v>
      </c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/>
      <c r="B20" s="26">
        <v>0</v>
      </c>
      <c r="C20" s="493"/>
      <c r="D20" s="27">
        <v>0</v>
      </c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4.95" customHeight="1" x14ac:dyDescent="0.35">
      <c r="A21" s="509" t="s">
        <v>763</v>
      </c>
      <c r="B21" s="510"/>
      <c r="C21" s="510"/>
      <c r="D21" s="510"/>
      <c r="E21" s="510"/>
      <c r="F21" s="510"/>
      <c r="G21" s="510"/>
      <c r="H21" s="511"/>
      <c r="I21" s="90">
        <f>SUM(I10:I20)</f>
        <v>0</v>
      </c>
      <c r="J21" s="91">
        <f>SUM(J10:J20)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H21"/>
    <mergeCell ref="A22:J22"/>
    <mergeCell ref="A5:J5"/>
    <mergeCell ref="A6:J6"/>
    <mergeCell ref="A7:I7"/>
    <mergeCell ref="C8:C20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800-000000000000}"/>
    <hyperlink ref="A6:J6" location="Table_of_Contents" display="Table of Contents" xr:uid="{00000000-0004-0000-2800-000001000000}"/>
    <hyperlink ref="A9" r:id="rId1" xr:uid="{00000000-0004-0000-2800-000002000000}"/>
  </hyperlinks>
  <pageMargins left="0.75" right="0.75" top="1" bottom="1" header="0.5" footer="0.5"/>
  <headerFooter alignWithMargins="0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J15"/>
  <sheetViews>
    <sheetView showZeros="0" workbookViewId="0">
      <selection activeCell="B11" sqref="B11:B13"/>
    </sheetView>
  </sheetViews>
  <sheetFormatPr defaultRowHeight="12.75" x14ac:dyDescent="0.2"/>
  <cols>
    <col min="1" max="1" width="43.42578125" customWidth="1"/>
    <col min="2" max="2" width="24.85546875" customWidth="1"/>
    <col min="9" max="9" width="18" customWidth="1"/>
    <col min="10" max="10" width="23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s="14" customFormat="1" ht="23.25" x14ac:dyDescent="0.2">
      <c r="A8" s="16" t="s">
        <v>30</v>
      </c>
      <c r="B8" s="469" t="s">
        <v>715</v>
      </c>
      <c r="C8" s="538">
        <v>2</v>
      </c>
      <c r="D8" s="517">
        <v>4</v>
      </c>
      <c r="E8" s="571">
        <v>6</v>
      </c>
      <c r="F8" s="571">
        <v>8</v>
      </c>
      <c r="G8" s="517">
        <v>10</v>
      </c>
      <c r="H8" s="517">
        <v>12</v>
      </c>
      <c r="I8" s="469" t="s">
        <v>8</v>
      </c>
      <c r="J8" s="467" t="s">
        <v>10</v>
      </c>
    </row>
    <row r="9" spans="1:10" s="14" customFormat="1" ht="20.25" x14ac:dyDescent="0.2">
      <c r="A9" s="102" t="s">
        <v>734</v>
      </c>
      <c r="B9" s="470"/>
      <c r="C9" s="539"/>
      <c r="D9" s="518"/>
      <c r="E9" s="572"/>
      <c r="F9" s="572"/>
      <c r="G9" s="518"/>
      <c r="H9" s="518"/>
      <c r="I9" s="470"/>
      <c r="J9" s="468"/>
    </row>
    <row r="10" spans="1:10" ht="23.25" x14ac:dyDescent="0.35">
      <c r="A10" s="46" t="s">
        <v>203</v>
      </c>
      <c r="B10" s="47">
        <v>3.5</v>
      </c>
      <c r="C10" s="196">
        <v>0</v>
      </c>
      <c r="D10" s="197"/>
      <c r="E10" s="23"/>
      <c r="F10" s="23"/>
      <c r="G10" s="197"/>
      <c r="H10" s="197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46" t="s">
        <v>204</v>
      </c>
      <c r="B11" s="47">
        <v>3.5</v>
      </c>
      <c r="C11" s="196"/>
      <c r="D11" s="197">
        <v>0</v>
      </c>
      <c r="E11" s="23"/>
      <c r="F11" s="23"/>
      <c r="G11" s="197"/>
      <c r="H11" s="197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46" t="s">
        <v>205</v>
      </c>
      <c r="B12" s="47">
        <v>3.5</v>
      </c>
      <c r="C12" s="196"/>
      <c r="D12" s="197"/>
      <c r="E12" s="23">
        <v>0</v>
      </c>
      <c r="F12" s="23"/>
      <c r="G12" s="197"/>
      <c r="H12" s="197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46" t="s">
        <v>206</v>
      </c>
      <c r="B13" s="47">
        <v>3.5</v>
      </c>
      <c r="C13" s="196"/>
      <c r="D13" s="197"/>
      <c r="E13" s="23"/>
      <c r="F13" s="23"/>
      <c r="G13" s="197"/>
      <c r="H13" s="197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09" t="s">
        <v>763</v>
      </c>
      <c r="B14" s="510"/>
      <c r="C14" s="510"/>
      <c r="D14" s="510"/>
      <c r="E14" s="510"/>
      <c r="F14" s="510"/>
      <c r="G14" s="510"/>
      <c r="H14" s="511"/>
      <c r="I14" s="90">
        <f>SUM(I10:I13)</f>
        <v>0</v>
      </c>
      <c r="J14" s="97">
        <f>SUM(J10:J13)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2900-000000000000}"/>
    <hyperlink ref="A6:J6" location="Table_of_Contents" display="Table of Contents" xr:uid="{00000000-0004-0000-2900-000001000000}"/>
    <hyperlink ref="A9" r:id="rId1" display="Fly Brocure" xr:uid="{00000000-0004-0000-2900-000002000000}"/>
  </hyperlinks>
  <pageMargins left="0.75" right="0.75" top="1" bottom="1" header="0.5" footer="0.5"/>
  <pageSetup orientation="portrait" r:id="rId2"/>
  <headerFooter alignWithMargins="0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J21"/>
  <sheetViews>
    <sheetView showZeros="0" topLeftCell="A9" workbookViewId="0">
      <selection activeCell="A5" sqref="A5:J5"/>
    </sheetView>
  </sheetViews>
  <sheetFormatPr defaultRowHeight="12.75" x14ac:dyDescent="0.2"/>
  <cols>
    <col min="1" max="1" width="30.7109375" customWidth="1"/>
    <col min="2" max="2" width="21.140625" customWidth="1"/>
    <col min="9" max="9" width="21.85546875" customWidth="1"/>
    <col min="10" max="10" width="16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31</v>
      </c>
      <c r="B8" s="467" t="s">
        <v>715</v>
      </c>
      <c r="C8" s="461" t="s">
        <v>2</v>
      </c>
      <c r="D8" s="462"/>
      <c r="E8" s="469">
        <v>6</v>
      </c>
      <c r="F8" s="461" t="s">
        <v>2</v>
      </c>
      <c r="G8" s="473"/>
      <c r="H8" s="462"/>
      <c r="I8" s="469" t="s">
        <v>8</v>
      </c>
      <c r="J8" s="469" t="s">
        <v>10</v>
      </c>
    </row>
    <row r="9" spans="1:10" s="14" customFormat="1" ht="23.25" x14ac:dyDescent="0.2">
      <c r="A9" s="94" t="s">
        <v>734</v>
      </c>
      <c r="B9" s="468"/>
      <c r="C9" s="463"/>
      <c r="D9" s="464"/>
      <c r="E9" s="470"/>
      <c r="F9" s="463"/>
      <c r="G9" s="474"/>
      <c r="H9" s="464"/>
      <c r="I9" s="470"/>
      <c r="J9" s="470"/>
    </row>
    <row r="10" spans="1:10" ht="23.25" x14ac:dyDescent="0.35">
      <c r="A10" s="18" t="s">
        <v>207</v>
      </c>
      <c r="B10" s="26">
        <v>1.75</v>
      </c>
      <c r="C10" s="463"/>
      <c r="D10" s="464"/>
      <c r="E10" s="23">
        <v>0</v>
      </c>
      <c r="F10" s="463"/>
      <c r="G10" s="474"/>
      <c r="H10" s="464"/>
      <c r="I10" s="43">
        <f t="shared" ref="I10:I19" si="0">SUM(C10:H10)</f>
        <v>0</v>
      </c>
      <c r="J10" s="25">
        <f t="shared" ref="J10:J19" si="1">B10*I10</f>
        <v>0</v>
      </c>
    </row>
    <row r="11" spans="1:10" ht="23.25" x14ac:dyDescent="0.35">
      <c r="A11" s="18" t="s">
        <v>208</v>
      </c>
      <c r="B11" s="26">
        <v>1.75</v>
      </c>
      <c r="C11" s="463"/>
      <c r="D11" s="464"/>
      <c r="E11" s="23">
        <v>0</v>
      </c>
      <c r="F11" s="463"/>
      <c r="G11" s="474"/>
      <c r="H11" s="464"/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209</v>
      </c>
      <c r="B12" s="26">
        <v>1.75</v>
      </c>
      <c r="C12" s="463"/>
      <c r="D12" s="464"/>
      <c r="E12" s="23">
        <v>0</v>
      </c>
      <c r="F12" s="463"/>
      <c r="G12" s="474"/>
      <c r="H12" s="464"/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210</v>
      </c>
      <c r="B13" s="26">
        <v>1.75</v>
      </c>
      <c r="C13" s="463"/>
      <c r="D13" s="464"/>
      <c r="E13" s="23">
        <v>0</v>
      </c>
      <c r="F13" s="463"/>
      <c r="G13" s="474"/>
      <c r="H13" s="464"/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211</v>
      </c>
      <c r="B14" s="26">
        <v>1.75</v>
      </c>
      <c r="C14" s="463"/>
      <c r="D14" s="464"/>
      <c r="E14" s="23">
        <v>0</v>
      </c>
      <c r="F14" s="463"/>
      <c r="G14" s="474"/>
      <c r="H14" s="464"/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212</v>
      </c>
      <c r="B15" s="26">
        <v>1.75</v>
      </c>
      <c r="C15" s="463"/>
      <c r="D15" s="464"/>
      <c r="E15" s="23">
        <v>0</v>
      </c>
      <c r="F15" s="463"/>
      <c r="G15" s="474"/>
      <c r="H15" s="464"/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213</v>
      </c>
      <c r="B16" s="26">
        <v>1.75</v>
      </c>
      <c r="C16" s="463"/>
      <c r="D16" s="464"/>
      <c r="E16" s="23">
        <v>0</v>
      </c>
      <c r="F16" s="463"/>
      <c r="G16" s="474"/>
      <c r="H16" s="464"/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214</v>
      </c>
      <c r="B17" s="26">
        <v>1.75</v>
      </c>
      <c r="C17" s="463"/>
      <c r="D17" s="464"/>
      <c r="E17" s="23">
        <v>0</v>
      </c>
      <c r="F17" s="463"/>
      <c r="G17" s="474"/>
      <c r="H17" s="464"/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215</v>
      </c>
      <c r="B18" s="26">
        <v>1.75</v>
      </c>
      <c r="C18" s="463"/>
      <c r="D18" s="464"/>
      <c r="E18" s="23">
        <v>0</v>
      </c>
      <c r="F18" s="463"/>
      <c r="G18" s="474"/>
      <c r="H18" s="464"/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216</v>
      </c>
      <c r="B19" s="26">
        <v>1.75</v>
      </c>
      <c r="C19" s="465"/>
      <c r="D19" s="466"/>
      <c r="E19" s="23">
        <v>0</v>
      </c>
      <c r="F19" s="465"/>
      <c r="G19" s="475"/>
      <c r="H19" s="466"/>
      <c r="I19" s="43">
        <f t="shared" si="0"/>
        <v>0</v>
      </c>
      <c r="J19" s="25">
        <f t="shared" si="1"/>
        <v>0</v>
      </c>
    </row>
    <row r="20" spans="1:10" ht="24.95" customHeight="1" x14ac:dyDescent="0.35">
      <c r="A20" s="509" t="s">
        <v>763</v>
      </c>
      <c r="B20" s="510"/>
      <c r="C20" s="510"/>
      <c r="D20" s="510"/>
      <c r="E20" s="510"/>
      <c r="F20" s="510"/>
      <c r="G20" s="510"/>
      <c r="H20" s="511"/>
      <c r="I20" s="90">
        <f>SUM(I10:I19)</f>
        <v>0</v>
      </c>
      <c r="J20" s="91">
        <f>SUM(J10:J19)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5">
    <mergeCell ref="A1:J1"/>
    <mergeCell ref="A2:J2"/>
    <mergeCell ref="A3:J3"/>
    <mergeCell ref="A4:J4"/>
    <mergeCell ref="A21:J21"/>
    <mergeCell ref="C8:D19"/>
    <mergeCell ref="F8:H19"/>
    <mergeCell ref="A5:J5"/>
    <mergeCell ref="A6:J6"/>
    <mergeCell ref="J8:J9"/>
    <mergeCell ref="A7:I7"/>
    <mergeCell ref="A20:H20"/>
    <mergeCell ref="B8:B9"/>
    <mergeCell ref="E8:E9"/>
    <mergeCell ref="I8:I9"/>
  </mergeCells>
  <phoneticPr fontId="31" type="noConversion"/>
  <hyperlinks>
    <hyperlink ref="A5:J5" location="Account_Summary" display="Account Summary" xr:uid="{00000000-0004-0000-2B00-000000000000}"/>
    <hyperlink ref="A6:J6" location="Table_of_Contents" display="Table of Contents" xr:uid="{00000000-0004-0000-2B00-000001000000}"/>
    <hyperlink ref="A9" r:id="rId1" xr:uid="{00000000-0004-0000-2B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J34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4" customWidth="1"/>
    <col min="2" max="2" width="26.5703125" customWidth="1"/>
    <col min="9" max="9" width="26.42578125" customWidth="1"/>
    <col min="10" max="10" width="19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I19+I32</f>
        <v>0</v>
      </c>
    </row>
    <row r="8" spans="1:10" s="71" customFormat="1" ht="24.95" customHeight="1" x14ac:dyDescent="0.2">
      <c r="A8" s="577" t="s">
        <v>9</v>
      </c>
      <c r="B8" s="450"/>
      <c r="C8" s="450"/>
      <c r="D8" s="450"/>
      <c r="E8" s="450"/>
      <c r="F8" s="450"/>
      <c r="G8" s="450"/>
      <c r="H8" s="450"/>
      <c r="I8" s="578"/>
      <c r="J8" s="324">
        <f>J19+J32</f>
        <v>0</v>
      </c>
    </row>
    <row r="9" spans="1:10" s="14" customFormat="1" ht="23.25" x14ac:dyDescent="0.2">
      <c r="A9" s="6" t="s">
        <v>32</v>
      </c>
      <c r="B9" s="532" t="s">
        <v>715</v>
      </c>
      <c r="C9" s="532">
        <v>2</v>
      </c>
      <c r="D9" s="532">
        <v>4</v>
      </c>
      <c r="E9" s="532">
        <v>6</v>
      </c>
      <c r="F9" s="532">
        <v>8</v>
      </c>
      <c r="G9" s="532">
        <v>10</v>
      </c>
      <c r="H9" s="532">
        <v>12</v>
      </c>
      <c r="I9" s="532" t="s">
        <v>8</v>
      </c>
      <c r="J9" s="531" t="s">
        <v>10</v>
      </c>
    </row>
    <row r="10" spans="1:10" s="14" customFormat="1" ht="23.25" x14ac:dyDescent="0.2">
      <c r="A10" s="320" t="s">
        <v>734</v>
      </c>
      <c r="B10" s="532"/>
      <c r="C10" s="532"/>
      <c r="D10" s="532"/>
      <c r="E10" s="532"/>
      <c r="F10" s="532"/>
      <c r="G10" s="532"/>
      <c r="H10" s="532"/>
      <c r="I10" s="532"/>
      <c r="J10" s="531"/>
    </row>
    <row r="11" spans="1:10" ht="23.25" x14ac:dyDescent="0.35">
      <c r="A11" s="277" t="s">
        <v>925</v>
      </c>
      <c r="B11" s="48">
        <v>2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ref="I11:I18" si="0">SUM(C11:H11)</f>
        <v>0</v>
      </c>
      <c r="J11" s="25">
        <f t="shared" ref="J11:J18" si="1">B11*I11</f>
        <v>0</v>
      </c>
    </row>
    <row r="12" spans="1:10" s="1" customFormat="1" ht="23.25" x14ac:dyDescent="0.35">
      <c r="A12" s="52" t="s">
        <v>972</v>
      </c>
      <c r="B12" s="48">
        <v>2</v>
      </c>
      <c r="C12" s="23">
        <v>0</v>
      </c>
      <c r="D12" s="23"/>
      <c r="E12" s="23"/>
      <c r="F12" s="23"/>
      <c r="G12" s="23">
        <v>0</v>
      </c>
      <c r="H12" s="23">
        <v>0</v>
      </c>
      <c r="I12" s="197">
        <f t="shared" si="0"/>
        <v>0</v>
      </c>
      <c r="J12" s="305">
        <f t="shared" si="1"/>
        <v>0</v>
      </c>
    </row>
    <row r="13" spans="1:10" ht="23.25" x14ac:dyDescent="0.35">
      <c r="A13" s="31" t="s">
        <v>217</v>
      </c>
      <c r="B13" s="48">
        <v>2</v>
      </c>
      <c r="C13" s="23">
        <v>0</v>
      </c>
      <c r="D13" s="23"/>
      <c r="E13" s="23"/>
      <c r="F13" s="23">
        <v>0</v>
      </c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77" t="s">
        <v>218</v>
      </c>
      <c r="B14" s="48">
        <v>2</v>
      </c>
      <c r="C14" s="23">
        <v>0</v>
      </c>
      <c r="D14" s="23">
        <v>0</v>
      </c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322" t="s">
        <v>219</v>
      </c>
      <c r="B15" s="48">
        <v>2</v>
      </c>
      <c r="C15" s="23">
        <v>0</v>
      </c>
      <c r="D15" s="23"/>
      <c r="E15" s="23"/>
      <c r="F15" s="23"/>
      <c r="G15" s="23">
        <v>0</v>
      </c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77" t="s">
        <v>221</v>
      </c>
      <c r="B16" s="48">
        <v>2</v>
      </c>
      <c r="C16" s="23">
        <v>0</v>
      </c>
      <c r="D16" s="23"/>
      <c r="E16" s="23"/>
      <c r="F16" s="23">
        <v>0</v>
      </c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77" t="s">
        <v>220</v>
      </c>
      <c r="B17" s="48">
        <v>2</v>
      </c>
      <c r="C17" s="23">
        <v>0</v>
      </c>
      <c r="D17" s="23"/>
      <c r="E17" s="23">
        <v>0</v>
      </c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s="283" customFormat="1" ht="23.25" x14ac:dyDescent="0.35">
      <c r="A18" s="52" t="s">
        <v>973</v>
      </c>
      <c r="B18" s="48">
        <v>2</v>
      </c>
      <c r="C18" s="23">
        <v>0</v>
      </c>
      <c r="D18" s="23"/>
      <c r="E18" s="23"/>
      <c r="F18" s="23"/>
      <c r="G18" s="23"/>
      <c r="H18" s="23">
        <v>0</v>
      </c>
      <c r="I18" s="197">
        <f t="shared" si="0"/>
        <v>0</v>
      </c>
      <c r="J18" s="305">
        <f t="shared" si="1"/>
        <v>0</v>
      </c>
    </row>
    <row r="19" spans="1:10" ht="24.95" customHeight="1" x14ac:dyDescent="0.35">
      <c r="A19" s="573" t="s">
        <v>763</v>
      </c>
      <c r="B19" s="573"/>
      <c r="C19" s="573"/>
      <c r="D19" s="573"/>
      <c r="E19" s="573"/>
      <c r="F19" s="573"/>
      <c r="G19" s="573"/>
      <c r="H19" s="573"/>
      <c r="I19" s="72">
        <f>SUM(I11:I18)</f>
        <v>0</v>
      </c>
      <c r="J19" s="73">
        <f>SUM(J11:J18)</f>
        <v>0</v>
      </c>
    </row>
    <row r="20" spans="1:10" ht="24.95" customHeight="1" x14ac:dyDescent="0.2">
      <c r="A20" s="574" t="s">
        <v>756</v>
      </c>
      <c r="B20" s="575"/>
      <c r="C20" s="575"/>
      <c r="D20" s="575"/>
      <c r="E20" s="575"/>
      <c r="F20" s="575"/>
      <c r="G20" s="575"/>
      <c r="H20" s="575"/>
      <c r="I20" s="575"/>
      <c r="J20" s="575"/>
    </row>
    <row r="21" spans="1:10" x14ac:dyDescent="0.2">
      <c r="A21" s="576"/>
      <c r="B21" s="576"/>
      <c r="C21" s="576"/>
      <c r="D21" s="576"/>
      <c r="E21" s="576"/>
      <c r="F21" s="576"/>
      <c r="G21" s="576"/>
      <c r="H21" s="576"/>
      <c r="I21" s="576"/>
      <c r="J21" s="576"/>
    </row>
    <row r="22" spans="1:10" ht="23.25" x14ac:dyDescent="0.2">
      <c r="A22" s="6" t="s">
        <v>974</v>
      </c>
      <c r="B22" s="532" t="s">
        <v>715</v>
      </c>
      <c r="C22" s="532">
        <v>2</v>
      </c>
      <c r="D22" s="532">
        <v>4</v>
      </c>
      <c r="E22" s="532">
        <v>6</v>
      </c>
      <c r="F22" s="532">
        <v>8</v>
      </c>
      <c r="G22" s="532">
        <v>10</v>
      </c>
      <c r="H22" s="532">
        <v>12</v>
      </c>
      <c r="I22" s="532" t="s">
        <v>8</v>
      </c>
      <c r="J22" s="531" t="s">
        <v>10</v>
      </c>
    </row>
    <row r="23" spans="1:10" ht="23.25" x14ac:dyDescent="0.2">
      <c r="A23" s="320" t="s">
        <v>734</v>
      </c>
      <c r="B23" s="532"/>
      <c r="C23" s="532"/>
      <c r="D23" s="532"/>
      <c r="E23" s="532"/>
      <c r="F23" s="532"/>
      <c r="G23" s="532"/>
      <c r="H23" s="532"/>
      <c r="I23" s="532"/>
      <c r="J23" s="531"/>
    </row>
    <row r="24" spans="1:10" s="293" customFormat="1" ht="23.25" x14ac:dyDescent="0.35">
      <c r="A24" s="321" t="s">
        <v>218</v>
      </c>
      <c r="B24" s="48">
        <v>2</v>
      </c>
      <c r="C24" s="323">
        <v>0</v>
      </c>
      <c r="D24" s="323">
        <v>0</v>
      </c>
      <c r="E24" s="23">
        <v>0</v>
      </c>
      <c r="F24" s="23">
        <v>0</v>
      </c>
      <c r="G24" s="23">
        <v>0</v>
      </c>
      <c r="H24" s="23">
        <v>0</v>
      </c>
      <c r="I24" s="43">
        <f t="shared" ref="I24:I31" si="2">SUM(C24:H24)</f>
        <v>0</v>
      </c>
      <c r="J24" s="25">
        <f t="shared" ref="J24:J31" si="3">B24*I24</f>
        <v>0</v>
      </c>
    </row>
    <row r="25" spans="1:10" ht="23.25" x14ac:dyDescent="0.35">
      <c r="A25" s="52"/>
      <c r="B25" s="48">
        <v>0</v>
      </c>
      <c r="C25" s="323">
        <v>0</v>
      </c>
      <c r="D25" s="323"/>
      <c r="E25" s="23"/>
      <c r="F25" s="23"/>
      <c r="G25" s="23">
        <v>0</v>
      </c>
      <c r="H25" s="23">
        <v>0</v>
      </c>
      <c r="I25" s="197">
        <f t="shared" si="2"/>
        <v>0</v>
      </c>
      <c r="J25" s="305">
        <f t="shared" si="3"/>
        <v>0</v>
      </c>
    </row>
    <row r="26" spans="1:10" ht="23.25" x14ac:dyDescent="0.35">
      <c r="A26" s="31"/>
      <c r="B26" s="48">
        <v>0</v>
      </c>
      <c r="C26" s="323">
        <v>0</v>
      </c>
      <c r="D26" s="323"/>
      <c r="E26" s="23"/>
      <c r="F26" s="23">
        <v>0</v>
      </c>
      <c r="G26" s="23"/>
      <c r="H26" s="23">
        <v>0</v>
      </c>
      <c r="I26" s="43">
        <f t="shared" si="2"/>
        <v>0</v>
      </c>
      <c r="J26" s="25">
        <f t="shared" si="3"/>
        <v>0</v>
      </c>
    </row>
    <row r="27" spans="1:10" ht="23.25" x14ac:dyDescent="0.35">
      <c r="A27" s="277"/>
      <c r="B27" s="48">
        <v>0</v>
      </c>
      <c r="C27" s="323">
        <v>0</v>
      </c>
      <c r="D27" s="323">
        <v>0</v>
      </c>
      <c r="E27" s="23"/>
      <c r="F27" s="23"/>
      <c r="G27" s="23"/>
      <c r="H27" s="23">
        <v>0</v>
      </c>
      <c r="I27" s="43">
        <f t="shared" si="2"/>
        <v>0</v>
      </c>
      <c r="J27" s="25">
        <f t="shared" si="3"/>
        <v>0</v>
      </c>
    </row>
    <row r="28" spans="1:10" ht="23.25" x14ac:dyDescent="0.35">
      <c r="A28" s="322"/>
      <c r="B28" s="48">
        <v>0</v>
      </c>
      <c r="C28" s="323">
        <v>0</v>
      </c>
      <c r="D28" s="323"/>
      <c r="E28" s="23"/>
      <c r="F28" s="23"/>
      <c r="G28" s="23">
        <v>0</v>
      </c>
      <c r="H28" s="23">
        <v>0</v>
      </c>
      <c r="I28" s="43">
        <f t="shared" si="2"/>
        <v>0</v>
      </c>
      <c r="J28" s="25">
        <f t="shared" si="3"/>
        <v>0</v>
      </c>
    </row>
    <row r="29" spans="1:10" ht="23.25" x14ac:dyDescent="0.35">
      <c r="A29" s="277"/>
      <c r="B29" s="48">
        <v>0</v>
      </c>
      <c r="C29" s="323">
        <v>0</v>
      </c>
      <c r="D29" s="323"/>
      <c r="E29" s="23"/>
      <c r="F29" s="23">
        <v>0</v>
      </c>
      <c r="G29" s="23"/>
      <c r="H29" s="23">
        <v>0</v>
      </c>
      <c r="I29" s="43">
        <f t="shared" si="2"/>
        <v>0</v>
      </c>
      <c r="J29" s="25">
        <f t="shared" si="3"/>
        <v>0</v>
      </c>
    </row>
    <row r="30" spans="1:10" ht="23.25" x14ac:dyDescent="0.35">
      <c r="A30" s="277"/>
      <c r="B30" s="48">
        <v>0</v>
      </c>
      <c r="C30" s="323">
        <v>0</v>
      </c>
      <c r="D30" s="323"/>
      <c r="E30" s="23">
        <v>0</v>
      </c>
      <c r="F30" s="23"/>
      <c r="G30" s="23"/>
      <c r="H30" s="23">
        <v>0</v>
      </c>
      <c r="I30" s="43">
        <f t="shared" si="2"/>
        <v>0</v>
      </c>
      <c r="J30" s="25">
        <f t="shared" si="3"/>
        <v>0</v>
      </c>
    </row>
    <row r="31" spans="1:10" ht="23.25" x14ac:dyDescent="0.35">
      <c r="A31" s="52"/>
      <c r="B31" s="48">
        <v>0</v>
      </c>
      <c r="C31" s="323">
        <v>0</v>
      </c>
      <c r="D31" s="323"/>
      <c r="E31" s="23"/>
      <c r="F31" s="23"/>
      <c r="G31" s="23"/>
      <c r="H31" s="23">
        <v>0</v>
      </c>
      <c r="I31" s="197">
        <f t="shared" si="2"/>
        <v>0</v>
      </c>
      <c r="J31" s="305">
        <f t="shared" si="3"/>
        <v>0</v>
      </c>
    </row>
    <row r="32" spans="1:10" ht="23.25" x14ac:dyDescent="0.35">
      <c r="A32" s="573" t="s">
        <v>763</v>
      </c>
      <c r="B32" s="573"/>
      <c r="C32" s="573"/>
      <c r="D32" s="573"/>
      <c r="E32" s="573"/>
      <c r="F32" s="573"/>
      <c r="G32" s="573"/>
      <c r="H32" s="573"/>
      <c r="I32" s="72">
        <f>SUM(I24:I31)</f>
        <v>0</v>
      </c>
      <c r="J32" s="73">
        <f>SUM(J24:J31)</f>
        <v>0</v>
      </c>
    </row>
    <row r="33" spans="1:10" ht="23.25" x14ac:dyDescent="0.2">
      <c r="A33" s="574" t="s">
        <v>756</v>
      </c>
      <c r="B33" s="575"/>
      <c r="C33" s="575"/>
      <c r="D33" s="575"/>
      <c r="E33" s="575"/>
      <c r="F33" s="575"/>
      <c r="G33" s="575"/>
      <c r="H33" s="575"/>
      <c r="I33" s="575"/>
      <c r="J33" s="575"/>
    </row>
    <row r="34" spans="1:10" x14ac:dyDescent="0.2">
      <c r="A34" s="576"/>
      <c r="B34" s="576"/>
      <c r="C34" s="576"/>
      <c r="D34" s="576"/>
      <c r="E34" s="576"/>
      <c r="F34" s="576"/>
      <c r="G34" s="576"/>
      <c r="H34" s="576"/>
      <c r="I34" s="576"/>
      <c r="J34" s="576"/>
    </row>
  </sheetData>
  <sheetProtection selectLockedCells="1"/>
  <mergeCells count="32">
    <mergeCell ref="A1:J1"/>
    <mergeCell ref="A2:J2"/>
    <mergeCell ref="A3:J3"/>
    <mergeCell ref="A4:J4"/>
    <mergeCell ref="G9:G10"/>
    <mergeCell ref="H9:H10"/>
    <mergeCell ref="I9:I10"/>
    <mergeCell ref="J9:J10"/>
    <mergeCell ref="A5:J5"/>
    <mergeCell ref="A6:J6"/>
    <mergeCell ref="A7:I7"/>
    <mergeCell ref="B9:B10"/>
    <mergeCell ref="C9:C10"/>
    <mergeCell ref="D9:D10"/>
    <mergeCell ref="E9:E10"/>
    <mergeCell ref="F9:F10"/>
    <mergeCell ref="A32:H32"/>
    <mergeCell ref="A33:J33"/>
    <mergeCell ref="A34:J34"/>
    <mergeCell ref="A8:I8"/>
    <mergeCell ref="A21:J21"/>
    <mergeCell ref="B22:B23"/>
    <mergeCell ref="C22:C23"/>
    <mergeCell ref="D22:D23"/>
    <mergeCell ref="E22:E23"/>
    <mergeCell ref="F22:F23"/>
    <mergeCell ref="G22:G23"/>
    <mergeCell ref="H22:H23"/>
    <mergeCell ref="I22:I23"/>
    <mergeCell ref="J22:J23"/>
    <mergeCell ref="A20:J20"/>
    <mergeCell ref="A19:H19"/>
  </mergeCells>
  <phoneticPr fontId="31" type="noConversion"/>
  <hyperlinks>
    <hyperlink ref="A5:J5" location="Account_Summary" display="Account Summary" xr:uid="{00000000-0004-0000-2C00-000000000000}"/>
    <hyperlink ref="A6:J6" location="Table_of_Contents" display="Table of Contents" xr:uid="{00000000-0004-0000-2C00-000001000000}"/>
    <hyperlink ref="A10" r:id="rId1" xr:uid="{00000000-0004-0000-2C00-000009000000}"/>
    <hyperlink ref="A11" r:id="rId2" xr:uid="{44164478-1A12-42F5-B14D-F8D712328914}"/>
    <hyperlink ref="A12" r:id="rId3" xr:uid="{59DF19EA-E0A6-4F2D-9A3D-351B55579515}"/>
    <hyperlink ref="A13" r:id="rId4" xr:uid="{FBA58838-A45E-45F9-8727-4D6E1D2232CA}"/>
    <hyperlink ref="A14" r:id="rId5" xr:uid="{04C4A919-E3BD-4CA0-9D81-564371FD3845}"/>
    <hyperlink ref="A15" r:id="rId6" xr:uid="{DB27E20A-C525-4B56-A008-C06C23B30DDE}"/>
    <hyperlink ref="A16" r:id="rId7" xr:uid="{D7FF2523-49B0-441C-A9F9-333BE40E7686}"/>
    <hyperlink ref="A17" r:id="rId8" xr:uid="{BD737473-B725-44CF-A0B6-61D61B0821D2}"/>
    <hyperlink ref="A18" r:id="rId9" xr:uid="{CDE90DA8-6289-4105-BA98-A2680D123723}"/>
    <hyperlink ref="A23" r:id="rId10" xr:uid="{307CA405-C62A-4A02-824E-BEAB6AD19606}"/>
    <hyperlink ref="A24" r:id="rId11" xr:uid="{3128A6D0-C525-473D-9212-AC8F4A060251}"/>
  </hyperlinks>
  <pageMargins left="0.75" right="0.75" top="1" bottom="1" header="0.5" footer="0.5"/>
  <pageSetup orientation="portrait" horizontalDpi="4294967293" verticalDpi="0" r:id="rId12"/>
  <headerFooter alignWithMargins="0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J21"/>
  <sheetViews>
    <sheetView showZeros="0" topLeftCell="A5" zoomScale="80" workbookViewId="0">
      <selection activeCell="A8" sqref="A8"/>
    </sheetView>
  </sheetViews>
  <sheetFormatPr defaultRowHeight="12.75" x14ac:dyDescent="0.2"/>
  <cols>
    <col min="1" max="1" width="41.7109375" customWidth="1"/>
    <col min="2" max="2" width="19.7109375" customWidth="1"/>
    <col min="3" max="7" width="9.28515625" bestFit="1" customWidth="1"/>
    <col min="9" max="9" width="26.28515625" customWidth="1"/>
    <col min="10" max="10" width="28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789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s="14" customFormat="1" ht="23.25" x14ac:dyDescent="0.2">
      <c r="A8" s="6" t="s">
        <v>33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225"/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225"/>
      <c r="I9" s="470"/>
      <c r="J9" s="468"/>
    </row>
    <row r="10" spans="1:10" ht="23.25" x14ac:dyDescent="0.35">
      <c r="A10" s="18" t="s">
        <v>222</v>
      </c>
      <c r="B10" s="26">
        <v>2.5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24"/>
      <c r="I10" s="32">
        <f t="shared" ref="I10:I19" si="0">SUM(C10:G10)</f>
        <v>0</v>
      </c>
      <c r="J10" s="25">
        <f t="shared" ref="J10:J19" si="1">B10*I10</f>
        <v>0</v>
      </c>
    </row>
    <row r="11" spans="1:10" ht="23.25" x14ac:dyDescent="0.35">
      <c r="A11" s="18" t="s">
        <v>223</v>
      </c>
      <c r="B11" s="26">
        <v>2.5</v>
      </c>
      <c r="C11" s="27">
        <v>0</v>
      </c>
      <c r="D11" s="23"/>
      <c r="E11" s="23"/>
      <c r="F11" s="23"/>
      <c r="G11" s="23">
        <v>0</v>
      </c>
      <c r="H11" s="224"/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224</v>
      </c>
      <c r="B12" s="26">
        <v>2.5</v>
      </c>
      <c r="C12" s="27">
        <v>0</v>
      </c>
      <c r="D12" s="23"/>
      <c r="E12" s="23"/>
      <c r="F12" s="23"/>
      <c r="G12" s="23">
        <v>0</v>
      </c>
      <c r="H12" s="224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225</v>
      </c>
      <c r="B13" s="26">
        <v>2.5</v>
      </c>
      <c r="C13" s="27">
        <v>0</v>
      </c>
      <c r="D13" s="23"/>
      <c r="E13" s="23"/>
      <c r="F13" s="23"/>
      <c r="G13" s="23">
        <v>0</v>
      </c>
      <c r="H13" s="224"/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226</v>
      </c>
      <c r="B14" s="26">
        <v>2.5</v>
      </c>
      <c r="C14" s="27">
        <v>0</v>
      </c>
      <c r="D14" s="23"/>
      <c r="E14" s="23"/>
      <c r="F14" s="23"/>
      <c r="G14" s="23">
        <v>0</v>
      </c>
      <c r="H14" s="224"/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227</v>
      </c>
      <c r="B15" s="26">
        <v>2.5</v>
      </c>
      <c r="C15" s="27">
        <v>0</v>
      </c>
      <c r="D15" s="23"/>
      <c r="E15" s="23"/>
      <c r="F15" s="23"/>
      <c r="G15" s="23">
        <v>0</v>
      </c>
      <c r="H15" s="224"/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228</v>
      </c>
      <c r="B16" s="26">
        <v>2.5</v>
      </c>
      <c r="C16" s="27">
        <v>0</v>
      </c>
      <c r="D16" s="23"/>
      <c r="E16" s="23"/>
      <c r="F16" s="23"/>
      <c r="G16" s="23">
        <v>0</v>
      </c>
      <c r="H16" s="224"/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229</v>
      </c>
      <c r="B17" s="26">
        <v>2.5</v>
      </c>
      <c r="C17" s="27">
        <v>0</v>
      </c>
      <c r="D17" s="23"/>
      <c r="E17" s="23"/>
      <c r="F17" s="23"/>
      <c r="G17" s="23">
        <v>0</v>
      </c>
      <c r="H17" s="224"/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230</v>
      </c>
      <c r="B18" s="26">
        <v>2.5</v>
      </c>
      <c r="C18" s="27">
        <v>0</v>
      </c>
      <c r="D18" s="23"/>
      <c r="E18" s="23"/>
      <c r="F18" s="23"/>
      <c r="G18" s="23">
        <v>0</v>
      </c>
      <c r="H18" s="224"/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231</v>
      </c>
      <c r="B19" s="26">
        <v>2.5</v>
      </c>
      <c r="C19" s="27">
        <v>0</v>
      </c>
      <c r="D19" s="23"/>
      <c r="E19" s="23"/>
      <c r="F19" s="23"/>
      <c r="G19" s="23">
        <v>0</v>
      </c>
      <c r="H19" s="224"/>
      <c r="I19" s="32">
        <f t="shared" si="0"/>
        <v>0</v>
      </c>
      <c r="J19" s="25">
        <f t="shared" si="1"/>
        <v>0</v>
      </c>
    </row>
    <row r="20" spans="1:10" ht="24.95" customHeight="1" x14ac:dyDescent="0.35">
      <c r="A20" s="509" t="s">
        <v>763</v>
      </c>
      <c r="B20" s="510"/>
      <c r="C20" s="510"/>
      <c r="D20" s="510"/>
      <c r="E20" s="510"/>
      <c r="F20" s="510"/>
      <c r="G20" s="510"/>
      <c r="H20" s="511"/>
      <c r="I20" s="90">
        <f>SUM(I10:I19)</f>
        <v>0</v>
      </c>
      <c r="J20" s="91">
        <f>SUM(J10:J19)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7">
    <mergeCell ref="J8:J9"/>
    <mergeCell ref="A1:J1"/>
    <mergeCell ref="A2:J2"/>
    <mergeCell ref="A3:J3"/>
    <mergeCell ref="A4:J4"/>
    <mergeCell ref="A21:J21"/>
    <mergeCell ref="A5:J5"/>
    <mergeCell ref="A6:J6"/>
    <mergeCell ref="A7:I7"/>
    <mergeCell ref="A20:H20"/>
    <mergeCell ref="B8:B9"/>
    <mergeCell ref="C8:C9"/>
    <mergeCell ref="D8:D9"/>
    <mergeCell ref="E8:E9"/>
    <mergeCell ref="F8:F9"/>
    <mergeCell ref="G8:G9"/>
    <mergeCell ref="I8:I9"/>
  </mergeCells>
  <phoneticPr fontId="31" type="noConversion"/>
  <hyperlinks>
    <hyperlink ref="A5:J5" location="Account_Summary" display="Account Summary" xr:uid="{00000000-0004-0000-2D00-000000000000}"/>
    <hyperlink ref="A6:J6" location="Table_of_Contents" display="Table of Contents" xr:uid="{00000000-0004-0000-2D00-000001000000}"/>
    <hyperlink ref="A9" r:id="rId1" xr:uid="{00000000-0004-0000-2D00-000002000000}"/>
  </hyperlinks>
  <pageMargins left="0.75" right="0.75" top="1" bottom="1" header="0.5" footer="0.5"/>
  <headerFooter alignWithMargins="0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J16"/>
  <sheetViews>
    <sheetView showZeros="0" topLeftCell="A3" workbookViewId="0">
      <selection activeCell="B11" sqref="B11:B14"/>
    </sheetView>
  </sheetViews>
  <sheetFormatPr defaultRowHeight="12.75" x14ac:dyDescent="0.2"/>
  <cols>
    <col min="1" max="1" width="36.7109375" customWidth="1"/>
    <col min="2" max="2" width="25.28515625" customWidth="1"/>
    <col min="9" max="9" width="23.5703125" customWidth="1"/>
    <col min="10" max="10" width="20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s="14" customFormat="1" ht="23.25" x14ac:dyDescent="0.2">
      <c r="A8" s="6" t="s">
        <v>34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91"/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92"/>
      <c r="I9" s="470"/>
      <c r="J9" s="468"/>
    </row>
    <row r="10" spans="1:10" ht="23.25" x14ac:dyDescent="0.35">
      <c r="A10" s="18" t="s">
        <v>232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492"/>
      <c r="I10" s="32">
        <f>SUM(C10:H10)</f>
        <v>0</v>
      </c>
      <c r="J10" s="25">
        <f>B10*I10</f>
        <v>0</v>
      </c>
    </row>
    <row r="11" spans="1:10" ht="23.25" x14ac:dyDescent="0.35">
      <c r="A11" s="18" t="s">
        <v>233</v>
      </c>
      <c r="B11" s="26">
        <v>3.5</v>
      </c>
      <c r="C11" s="27">
        <v>0</v>
      </c>
      <c r="D11" s="23"/>
      <c r="E11" s="23"/>
      <c r="F11" s="23"/>
      <c r="G11" s="23">
        <v>0</v>
      </c>
      <c r="H11" s="492"/>
      <c r="I11" s="32">
        <f>SUM(C11:H11)</f>
        <v>0</v>
      </c>
      <c r="J11" s="25">
        <f>B11*I11</f>
        <v>0</v>
      </c>
    </row>
    <row r="12" spans="1:10" ht="23.25" x14ac:dyDescent="0.35">
      <c r="A12" s="18" t="s">
        <v>234</v>
      </c>
      <c r="B12" s="26">
        <v>3.5</v>
      </c>
      <c r="C12" s="27">
        <v>0</v>
      </c>
      <c r="D12" s="23"/>
      <c r="E12" s="23"/>
      <c r="F12" s="23"/>
      <c r="G12" s="23">
        <v>0</v>
      </c>
      <c r="H12" s="492"/>
      <c r="I12" s="32">
        <f>SUM(C12:H12)</f>
        <v>0</v>
      </c>
      <c r="J12" s="25">
        <f>B12*I12</f>
        <v>0</v>
      </c>
    </row>
    <row r="13" spans="1:10" ht="23.25" x14ac:dyDescent="0.35">
      <c r="A13" s="18" t="s">
        <v>235</v>
      </c>
      <c r="B13" s="26">
        <v>3.5</v>
      </c>
      <c r="C13" s="27">
        <v>0</v>
      </c>
      <c r="D13" s="23"/>
      <c r="E13" s="23"/>
      <c r="F13" s="23"/>
      <c r="G13" s="23">
        <v>0</v>
      </c>
      <c r="H13" s="492"/>
      <c r="I13" s="32">
        <f>SUM(C13:H13)</f>
        <v>0</v>
      </c>
      <c r="J13" s="25">
        <f>B13*I13</f>
        <v>0</v>
      </c>
    </row>
    <row r="14" spans="1:10" ht="23.25" x14ac:dyDescent="0.35">
      <c r="A14" s="18" t="s">
        <v>236</v>
      </c>
      <c r="B14" s="26">
        <v>3.5</v>
      </c>
      <c r="C14" s="27">
        <v>0</v>
      </c>
      <c r="D14" s="23"/>
      <c r="E14" s="23"/>
      <c r="F14" s="23"/>
      <c r="G14" s="23">
        <v>0</v>
      </c>
      <c r="H14" s="493"/>
      <c r="I14" s="32">
        <f>SUM(C14:H14)</f>
        <v>0</v>
      </c>
      <c r="J14" s="25">
        <f>B14*I14</f>
        <v>0</v>
      </c>
    </row>
    <row r="15" spans="1:10" ht="24.95" customHeight="1" x14ac:dyDescent="0.35">
      <c r="A15" s="509" t="s">
        <v>763</v>
      </c>
      <c r="B15" s="510"/>
      <c r="C15" s="510"/>
      <c r="D15" s="510"/>
      <c r="E15" s="510"/>
      <c r="F15" s="510"/>
      <c r="G15" s="510"/>
      <c r="H15" s="511"/>
      <c r="I15" s="90">
        <f>SUM(I10:I14)</f>
        <v>0</v>
      </c>
      <c r="J15" s="91">
        <f>SUM(J10:J14)</f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5:H15"/>
    <mergeCell ref="A16:J16"/>
    <mergeCell ref="A5:J5"/>
    <mergeCell ref="A6:J6"/>
    <mergeCell ref="A7:I7"/>
    <mergeCell ref="H8:H14"/>
    <mergeCell ref="B8:B9"/>
    <mergeCell ref="C8:C9"/>
    <mergeCell ref="D8:D9"/>
    <mergeCell ref="E8:E9"/>
    <mergeCell ref="A1:J1"/>
    <mergeCell ref="A2:J2"/>
    <mergeCell ref="A3:J3"/>
    <mergeCell ref="A4:J4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2E00-000000000000}"/>
    <hyperlink ref="A6:J6" location="Table_of_Contents" display="Table of Contents" xr:uid="{00000000-0004-0000-2E00-000001000000}"/>
    <hyperlink ref="A9" r:id="rId1" xr:uid="{00000000-0004-0000-2E00-000002000000}"/>
  </hyperlinks>
  <pageMargins left="0.75" right="0.75" top="1" bottom="1" header="0.5" footer="0.5"/>
  <headerFooter alignWithMargins="0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J18"/>
  <sheetViews>
    <sheetView showZeros="0" topLeftCell="A3" workbookViewId="0">
      <selection activeCell="B11" sqref="B11:B16"/>
    </sheetView>
  </sheetViews>
  <sheetFormatPr defaultRowHeight="12.75" x14ac:dyDescent="0.2"/>
  <cols>
    <col min="1" max="1" width="42.42578125" customWidth="1"/>
    <col min="2" max="2" width="26.42578125" customWidth="1"/>
    <col min="9" max="9" width="22.140625" customWidth="1"/>
    <col min="10" max="10" width="23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s="14" customFormat="1" ht="23.25" customHeight="1" x14ac:dyDescent="0.2">
      <c r="A8" s="6" t="s">
        <v>35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75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16" si="0">SUM(C10:H10)</f>
        <v>0</v>
      </c>
      <c r="J10" s="25">
        <f t="shared" ref="J10:J15" si="1">B10*I10</f>
        <v>0</v>
      </c>
    </row>
    <row r="11" spans="1:10" ht="23.25" x14ac:dyDescent="0.35">
      <c r="A11" s="18" t="s">
        <v>82</v>
      </c>
      <c r="B11" s="26">
        <v>3.5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857</v>
      </c>
      <c r="B12" s="26">
        <v>3.5</v>
      </c>
      <c r="C12" s="27">
        <v>0</v>
      </c>
      <c r="D12" s="23"/>
      <c r="E12" s="23"/>
      <c r="F12" s="23"/>
      <c r="G12" s="23"/>
      <c r="H12" s="23"/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116</v>
      </c>
      <c r="B13" s="26">
        <v>3.5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237</v>
      </c>
      <c r="B14" s="26">
        <v>3.5</v>
      </c>
      <c r="C14" s="27">
        <v>0</v>
      </c>
      <c r="D14" s="23">
        <v>0</v>
      </c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105</v>
      </c>
      <c r="B15" s="26">
        <v>3.5</v>
      </c>
      <c r="C15" s="27"/>
      <c r="D15" s="23"/>
      <c r="E15" s="23"/>
      <c r="F15" s="23"/>
      <c r="G15" s="23"/>
      <c r="H15" s="23"/>
      <c r="I15" s="32">
        <f t="shared" si="0"/>
        <v>0</v>
      </c>
      <c r="J15" s="25">
        <f t="shared" si="1"/>
        <v>0</v>
      </c>
    </row>
    <row r="16" spans="1:10" ht="23.25" x14ac:dyDescent="0.35">
      <c r="A16" s="129" t="s">
        <v>377</v>
      </c>
      <c r="B16" s="26">
        <v>3.5</v>
      </c>
      <c r="C16" s="27">
        <v>0</v>
      </c>
      <c r="D16" s="23"/>
      <c r="E16" s="23">
        <v>0</v>
      </c>
      <c r="F16" s="23"/>
      <c r="G16" s="23"/>
      <c r="H16" s="23">
        <v>0</v>
      </c>
      <c r="I16" s="32">
        <f t="shared" si="0"/>
        <v>0</v>
      </c>
      <c r="J16" s="25">
        <f>B15*I16</f>
        <v>0</v>
      </c>
    </row>
    <row r="17" spans="1:10" ht="24.95" customHeight="1" x14ac:dyDescent="0.35">
      <c r="A17" s="509" t="s">
        <v>763</v>
      </c>
      <c r="B17" s="510"/>
      <c r="C17" s="510"/>
      <c r="D17" s="510"/>
      <c r="E17" s="510"/>
      <c r="F17" s="510"/>
      <c r="G17" s="510"/>
      <c r="H17" s="511"/>
      <c r="I17" s="90">
        <f>SUM(I10:I16)</f>
        <v>0</v>
      </c>
      <c r="J17" s="91">
        <f>SUM(J10:J16)</f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8:J18"/>
    <mergeCell ref="F8:F9"/>
    <mergeCell ref="G8:G9"/>
    <mergeCell ref="H8:H9"/>
    <mergeCell ref="B8:B9"/>
    <mergeCell ref="E8:E9"/>
    <mergeCell ref="J8:J9"/>
    <mergeCell ref="I8:I9"/>
    <mergeCell ref="C8:C9"/>
    <mergeCell ref="D8:D9"/>
    <mergeCell ref="A1:J1"/>
    <mergeCell ref="A2:J2"/>
    <mergeCell ref="A3:J3"/>
    <mergeCell ref="A4:J4"/>
    <mergeCell ref="A17:H17"/>
    <mergeCell ref="A5:J5"/>
    <mergeCell ref="A6:J6"/>
    <mergeCell ref="A7:I7"/>
  </mergeCells>
  <phoneticPr fontId="31" type="noConversion"/>
  <hyperlinks>
    <hyperlink ref="A5:J5" location="Account_Summary" display="Account Summary" xr:uid="{00000000-0004-0000-2F00-000000000000}"/>
    <hyperlink ref="A6:J6" location="Table_of_Contents" display="Table of Contents" xr:uid="{00000000-0004-0000-2F00-000001000000}"/>
    <hyperlink ref="A9" r:id="rId1" xr:uid="{00000000-0004-0000-2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14"/>
  <sheetViews>
    <sheetView showZeros="0" workbookViewId="0">
      <selection activeCell="G11" sqref="G11"/>
    </sheetView>
  </sheetViews>
  <sheetFormatPr defaultRowHeight="12.75" x14ac:dyDescent="0.2"/>
  <cols>
    <col min="1" max="1" width="32.140625" customWidth="1"/>
    <col min="2" max="2" width="20.7109375" customWidth="1"/>
    <col min="9" max="9" width="22.85546875" customWidth="1"/>
    <col min="10" max="10" width="22.425781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758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ht="23.25" x14ac:dyDescent="0.35">
      <c r="A8" s="8" t="s">
        <v>15</v>
      </c>
      <c r="B8" s="467" t="s">
        <v>715</v>
      </c>
      <c r="C8" s="461" t="s">
        <v>2</v>
      </c>
      <c r="D8" s="473"/>
      <c r="E8" s="473"/>
      <c r="F8" s="462"/>
      <c r="G8" s="469">
        <v>10</v>
      </c>
      <c r="H8" s="462" t="s">
        <v>2</v>
      </c>
      <c r="I8" s="467" t="s">
        <v>8</v>
      </c>
      <c r="J8" s="467" t="s">
        <v>10</v>
      </c>
    </row>
    <row r="9" spans="1:10" ht="23.25" x14ac:dyDescent="0.2">
      <c r="A9" s="56" t="s">
        <v>734</v>
      </c>
      <c r="B9" s="468"/>
      <c r="C9" s="463"/>
      <c r="D9" s="474"/>
      <c r="E9" s="474"/>
      <c r="F9" s="464"/>
      <c r="G9" s="470"/>
      <c r="H9" s="464"/>
      <c r="I9" s="468"/>
      <c r="J9" s="468"/>
    </row>
    <row r="10" spans="1:10" ht="23.25" x14ac:dyDescent="0.35">
      <c r="A10" s="40" t="s">
        <v>62</v>
      </c>
      <c r="B10" s="22">
        <v>1.25</v>
      </c>
      <c r="C10" s="463"/>
      <c r="D10" s="474"/>
      <c r="E10" s="474"/>
      <c r="F10" s="464"/>
      <c r="G10" s="23">
        <v>0</v>
      </c>
      <c r="H10" s="464"/>
      <c r="I10" s="95">
        <f>G10</f>
        <v>0</v>
      </c>
      <c r="J10" s="25">
        <f>B10*I10</f>
        <v>0</v>
      </c>
    </row>
    <row r="11" spans="1:10" ht="23.25" x14ac:dyDescent="0.35">
      <c r="A11" s="29" t="s">
        <v>63</v>
      </c>
      <c r="B11" s="26">
        <v>1.25</v>
      </c>
      <c r="C11" s="463"/>
      <c r="D11" s="474"/>
      <c r="E11" s="474"/>
      <c r="F11" s="464"/>
      <c r="G11" s="23">
        <v>0</v>
      </c>
      <c r="H11" s="464"/>
      <c r="I11" s="95">
        <f>SUM(E11:H11)</f>
        <v>0</v>
      </c>
      <c r="J11" s="25">
        <f>B11*I11</f>
        <v>0</v>
      </c>
    </row>
    <row r="12" spans="1:10" ht="23.25" x14ac:dyDescent="0.35">
      <c r="A12" s="8" t="s">
        <v>15</v>
      </c>
      <c r="B12" s="53" t="s">
        <v>808</v>
      </c>
      <c r="C12" s="463"/>
      <c r="D12" s="474"/>
      <c r="E12" s="474"/>
      <c r="F12" s="464"/>
      <c r="G12" s="80">
        <v>10</v>
      </c>
      <c r="H12" s="464"/>
      <c r="I12" s="45" t="s">
        <v>8</v>
      </c>
      <c r="J12" s="86" t="s">
        <v>10</v>
      </c>
    </row>
    <row r="13" spans="1:10" s="58" customFormat="1" ht="23.25" customHeight="1" x14ac:dyDescent="0.35">
      <c r="A13" s="363" t="s">
        <v>763</v>
      </c>
      <c r="B13" s="365"/>
      <c r="C13" s="465"/>
      <c r="D13" s="475"/>
      <c r="E13" s="475"/>
      <c r="F13" s="466"/>
      <c r="G13" s="89">
        <f>SUM(G10:G11)</f>
        <v>0</v>
      </c>
      <c r="H13" s="466"/>
      <c r="I13" s="90">
        <f>SUM(I9:I11)</f>
        <v>0</v>
      </c>
      <c r="J13" s="87">
        <f>SUM(J10:J11)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5">
    <mergeCell ref="A13:B13"/>
    <mergeCell ref="A14:J14"/>
    <mergeCell ref="C8:F13"/>
    <mergeCell ref="H8:H13"/>
    <mergeCell ref="G8:G9"/>
    <mergeCell ref="I8:I9"/>
    <mergeCell ref="B8:B9"/>
    <mergeCell ref="J8:J9"/>
    <mergeCell ref="A5:J5"/>
    <mergeCell ref="A6:J6"/>
    <mergeCell ref="A7:I7"/>
    <mergeCell ref="A1:J1"/>
    <mergeCell ref="A2:J2"/>
    <mergeCell ref="A3:J3"/>
    <mergeCell ref="A4:J4"/>
  </mergeCells>
  <phoneticPr fontId="31" type="noConversion"/>
  <hyperlinks>
    <hyperlink ref="A10" r:id="rId1" xr:uid="{00000000-0004-0000-0400-000000000000}"/>
    <hyperlink ref="A9" r:id="rId2" xr:uid="{00000000-0004-0000-0400-000001000000}"/>
    <hyperlink ref="A5:J5" location="Account_Summary" display="Account Summary" xr:uid="{00000000-0004-0000-0400-000002000000}"/>
    <hyperlink ref="A6:J6" location="Table_of_Contents" display="Table of Contents" xr:uid="{00000000-0004-0000-04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67.140625" customWidth="1"/>
    <col min="2" max="2" width="22.7109375" customWidth="1"/>
    <col min="9" max="9" width="20.28515625" customWidth="1"/>
    <col min="10" max="10" width="17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750</v>
      </c>
      <c r="B8" s="467" t="s">
        <v>715</v>
      </c>
      <c r="C8" s="461" t="s">
        <v>2</v>
      </c>
      <c r="D8" s="462"/>
      <c r="E8" s="469">
        <v>10</v>
      </c>
      <c r="F8" s="461" t="s">
        <v>2</v>
      </c>
      <c r="G8" s="473"/>
      <c r="H8" s="462"/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63"/>
      <c r="D9" s="464"/>
      <c r="E9" s="470"/>
      <c r="F9" s="463"/>
      <c r="G9" s="474"/>
      <c r="H9" s="464"/>
      <c r="I9" s="470"/>
      <c r="J9" s="468"/>
    </row>
    <row r="10" spans="1:10" s="1" customFormat="1" ht="23.25" x14ac:dyDescent="0.35">
      <c r="A10" s="66" t="s">
        <v>751</v>
      </c>
      <c r="B10" s="22">
        <v>3.5</v>
      </c>
      <c r="C10" s="463"/>
      <c r="D10" s="464"/>
      <c r="E10" s="23">
        <v>0</v>
      </c>
      <c r="F10" s="463"/>
      <c r="G10" s="474"/>
      <c r="H10" s="464"/>
      <c r="I10" s="32">
        <f>SUM(C10:H10)</f>
        <v>0</v>
      </c>
      <c r="J10" s="25">
        <f>B10*I10</f>
        <v>0</v>
      </c>
    </row>
    <row r="11" spans="1:10" s="1" customFormat="1" ht="23.25" x14ac:dyDescent="0.35">
      <c r="A11" s="66" t="s">
        <v>752</v>
      </c>
      <c r="B11" s="22">
        <v>3.5</v>
      </c>
      <c r="C11" s="463"/>
      <c r="D11" s="464"/>
      <c r="E11" s="23">
        <v>0</v>
      </c>
      <c r="F11" s="463"/>
      <c r="G11" s="474"/>
      <c r="H11" s="464"/>
      <c r="I11" s="32">
        <f>SUM(C11:H11)</f>
        <v>0</v>
      </c>
      <c r="J11" s="25">
        <f>B11*I11</f>
        <v>0</v>
      </c>
    </row>
    <row r="12" spans="1:10" s="1" customFormat="1" ht="23.25" x14ac:dyDescent="0.35">
      <c r="A12" s="66" t="s">
        <v>184</v>
      </c>
      <c r="B12" s="22">
        <v>3.5</v>
      </c>
      <c r="C12" s="465"/>
      <c r="D12" s="466"/>
      <c r="E12" s="23">
        <v>0</v>
      </c>
      <c r="F12" s="465"/>
      <c r="G12" s="475"/>
      <c r="H12" s="466"/>
      <c r="I12" s="32">
        <f>SUM(C12:H12)</f>
        <v>0</v>
      </c>
      <c r="J12" s="25">
        <f>B12*I12</f>
        <v>0</v>
      </c>
    </row>
    <row r="13" spans="1:10" ht="24.95" customHeight="1" x14ac:dyDescent="0.35">
      <c r="A13" s="509" t="s">
        <v>763</v>
      </c>
      <c r="B13" s="510"/>
      <c r="C13" s="510"/>
      <c r="D13" s="510"/>
      <c r="E13" s="510"/>
      <c r="F13" s="510"/>
      <c r="G13" s="510"/>
      <c r="H13" s="511"/>
      <c r="I13" s="90">
        <f>SUM(I8:I12)</f>
        <v>0</v>
      </c>
      <c r="J13" s="91">
        <f>SUM(J8:J12)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5">
    <mergeCell ref="A1:J1"/>
    <mergeCell ref="A2:J2"/>
    <mergeCell ref="A3:J3"/>
    <mergeCell ref="A4:J4"/>
    <mergeCell ref="A13:H13"/>
    <mergeCell ref="A5:J5"/>
    <mergeCell ref="A6:J6"/>
    <mergeCell ref="A14:J14"/>
    <mergeCell ref="C8:D12"/>
    <mergeCell ref="F8:H12"/>
    <mergeCell ref="A7:I7"/>
    <mergeCell ref="B8:B9"/>
    <mergeCell ref="E8:E9"/>
    <mergeCell ref="I8:I9"/>
    <mergeCell ref="J8:J9"/>
  </mergeCells>
  <phoneticPr fontId="31" type="noConversion"/>
  <hyperlinks>
    <hyperlink ref="A5:J5" location="Account_Summary" display="Account Summary" xr:uid="{00000000-0004-0000-3000-000000000000}"/>
    <hyperlink ref="A6:J6" location="Table_of_Contents" display="Table of Contents" xr:uid="{00000000-0004-0000-3000-000001000000}"/>
    <hyperlink ref="A9" r:id="rId1" xr:uid="{00000000-0004-0000-30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J25"/>
  <sheetViews>
    <sheetView showZeros="0" zoomScale="80" workbookViewId="0">
      <selection activeCell="E12" sqref="E12"/>
    </sheetView>
  </sheetViews>
  <sheetFormatPr defaultRowHeight="12.75" x14ac:dyDescent="0.2"/>
  <cols>
    <col min="1" max="1" width="48.5703125" customWidth="1"/>
    <col min="2" max="2" width="19.7109375" customWidth="1"/>
    <col min="3" max="3" width="9.28515625" bestFit="1" customWidth="1"/>
    <col min="4" max="4" width="10.28515625" bestFit="1" customWidth="1"/>
    <col min="5" max="5" width="17.28515625" bestFit="1" customWidth="1"/>
    <col min="6" max="6" width="30.42578125" customWidth="1"/>
    <col min="7" max="7" width="17.140625" customWidth="1"/>
    <col min="8" max="8" width="9.28515625" bestFit="1" customWidth="1"/>
    <col min="9" max="9" width="25.140625" customWidth="1"/>
    <col min="10" max="10" width="27.140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s="14" customFormat="1" ht="46.5" x14ac:dyDescent="0.2">
      <c r="A8" s="15" t="s">
        <v>719</v>
      </c>
      <c r="B8" s="467" t="s">
        <v>715</v>
      </c>
      <c r="C8" s="579" t="s">
        <v>591</v>
      </c>
      <c r="D8" s="579" t="s">
        <v>68</v>
      </c>
      <c r="E8" s="579" t="s">
        <v>590</v>
      </c>
      <c r="F8" s="579" t="s">
        <v>592</v>
      </c>
      <c r="G8" s="579" t="s">
        <v>728</v>
      </c>
      <c r="H8" s="491">
        <v>0</v>
      </c>
      <c r="I8" s="469" t="s">
        <v>8</v>
      </c>
      <c r="J8" s="467" t="s">
        <v>10</v>
      </c>
    </row>
    <row r="9" spans="1:10" s="14" customFormat="1" ht="23.25" x14ac:dyDescent="0.2">
      <c r="A9" s="116" t="s">
        <v>734</v>
      </c>
      <c r="B9" s="468"/>
      <c r="C9" s="580"/>
      <c r="D9" s="580"/>
      <c r="E9" s="580"/>
      <c r="F9" s="580"/>
      <c r="G9" s="580"/>
      <c r="H9" s="492"/>
      <c r="I9" s="470"/>
      <c r="J9" s="468"/>
    </row>
    <row r="10" spans="1:10" ht="23.25" x14ac:dyDescent="0.35">
      <c r="A10" s="18" t="s">
        <v>593</v>
      </c>
      <c r="B10" s="49">
        <v>1.25</v>
      </c>
      <c r="C10" s="23">
        <v>0</v>
      </c>
      <c r="D10" s="50">
        <f t="shared" ref="D10:D23" si="0">B10*C10</f>
        <v>0</v>
      </c>
      <c r="E10" s="51">
        <v>4</v>
      </c>
      <c r="F10" s="23">
        <v>0</v>
      </c>
      <c r="G10" s="49">
        <f t="shared" ref="G10:G23" si="1">E10*F10</f>
        <v>0</v>
      </c>
      <c r="H10" s="492"/>
      <c r="I10" s="98">
        <f>C10+F10</f>
        <v>0</v>
      </c>
      <c r="J10" s="99">
        <f>D10+G10</f>
        <v>0</v>
      </c>
    </row>
    <row r="11" spans="1:10" ht="23.25" x14ac:dyDescent="0.35">
      <c r="A11" s="18" t="s">
        <v>594</v>
      </c>
      <c r="B11" s="49">
        <v>1.25</v>
      </c>
      <c r="C11" s="23">
        <v>0</v>
      </c>
      <c r="D11" s="50">
        <f t="shared" si="0"/>
        <v>0</v>
      </c>
      <c r="E11" s="51">
        <v>4</v>
      </c>
      <c r="F11" s="23">
        <v>0</v>
      </c>
      <c r="G11" s="49">
        <f t="shared" si="1"/>
        <v>0</v>
      </c>
      <c r="H11" s="492"/>
      <c r="I11" s="98">
        <f t="shared" ref="I11:I23" si="2">C11+F11</f>
        <v>0</v>
      </c>
      <c r="J11" s="99">
        <f t="shared" ref="J11:J23" si="3">D11+G11</f>
        <v>0</v>
      </c>
    </row>
    <row r="12" spans="1:10" ht="23.25" x14ac:dyDescent="0.35">
      <c r="A12" s="18" t="s">
        <v>595</v>
      </c>
      <c r="B12" s="49">
        <v>1.25</v>
      </c>
      <c r="C12" s="23">
        <v>0</v>
      </c>
      <c r="D12" s="50">
        <f t="shared" si="0"/>
        <v>0</v>
      </c>
      <c r="E12" s="51">
        <v>4</v>
      </c>
      <c r="F12" s="23">
        <v>0</v>
      </c>
      <c r="G12" s="49">
        <f t="shared" si="1"/>
        <v>0</v>
      </c>
      <c r="H12" s="492"/>
      <c r="I12" s="98">
        <f t="shared" si="2"/>
        <v>0</v>
      </c>
      <c r="J12" s="99">
        <f t="shared" si="3"/>
        <v>0</v>
      </c>
    </row>
    <row r="13" spans="1:10" ht="23.25" x14ac:dyDescent="0.35">
      <c r="A13" s="18" t="s">
        <v>596</v>
      </c>
      <c r="B13" s="49">
        <v>1.25</v>
      </c>
      <c r="C13" s="23">
        <v>0</v>
      </c>
      <c r="D13" s="50">
        <f t="shared" si="0"/>
        <v>0</v>
      </c>
      <c r="E13" s="51">
        <v>4</v>
      </c>
      <c r="F13" s="23">
        <v>0</v>
      </c>
      <c r="G13" s="49">
        <f t="shared" si="1"/>
        <v>0</v>
      </c>
      <c r="H13" s="492"/>
      <c r="I13" s="98">
        <f t="shared" si="2"/>
        <v>0</v>
      </c>
      <c r="J13" s="99">
        <f t="shared" si="3"/>
        <v>0</v>
      </c>
    </row>
    <row r="14" spans="1:10" ht="23.25" x14ac:dyDescent="0.35">
      <c r="A14" s="18" t="s">
        <v>597</v>
      </c>
      <c r="B14" s="49">
        <v>1.25</v>
      </c>
      <c r="C14" s="23">
        <v>0</v>
      </c>
      <c r="D14" s="50">
        <f t="shared" si="0"/>
        <v>0</v>
      </c>
      <c r="E14" s="51">
        <v>4</v>
      </c>
      <c r="F14" s="23">
        <v>0</v>
      </c>
      <c r="G14" s="49">
        <f t="shared" si="1"/>
        <v>0</v>
      </c>
      <c r="H14" s="492"/>
      <c r="I14" s="98">
        <f t="shared" si="2"/>
        <v>0</v>
      </c>
      <c r="J14" s="99">
        <f t="shared" si="3"/>
        <v>0</v>
      </c>
    </row>
    <row r="15" spans="1:10" ht="23.25" x14ac:dyDescent="0.35">
      <c r="A15" s="18" t="s">
        <v>598</v>
      </c>
      <c r="B15" s="49">
        <v>1.25</v>
      </c>
      <c r="C15" s="23">
        <v>0</v>
      </c>
      <c r="D15" s="50">
        <f t="shared" si="0"/>
        <v>0</v>
      </c>
      <c r="E15" s="51">
        <v>4</v>
      </c>
      <c r="F15" s="23">
        <v>0</v>
      </c>
      <c r="G15" s="49">
        <f t="shared" si="1"/>
        <v>0</v>
      </c>
      <c r="H15" s="492"/>
      <c r="I15" s="98">
        <f t="shared" si="2"/>
        <v>0</v>
      </c>
      <c r="J15" s="99">
        <f t="shared" si="3"/>
        <v>0</v>
      </c>
    </row>
    <row r="16" spans="1:10" ht="23.25" x14ac:dyDescent="0.35">
      <c r="A16" s="18" t="s">
        <v>599</v>
      </c>
      <c r="B16" s="49">
        <v>1.25</v>
      </c>
      <c r="C16" s="23">
        <v>0</v>
      </c>
      <c r="D16" s="50">
        <f t="shared" si="0"/>
        <v>0</v>
      </c>
      <c r="E16" s="51">
        <v>4</v>
      </c>
      <c r="F16" s="23">
        <v>0</v>
      </c>
      <c r="G16" s="49">
        <f t="shared" si="1"/>
        <v>0</v>
      </c>
      <c r="H16" s="492"/>
      <c r="I16" s="98">
        <f t="shared" si="2"/>
        <v>0</v>
      </c>
      <c r="J16" s="99">
        <f t="shared" si="3"/>
        <v>0</v>
      </c>
    </row>
    <row r="17" spans="1:10" ht="23.25" x14ac:dyDescent="0.35">
      <c r="A17" s="18" t="s">
        <v>600</v>
      </c>
      <c r="B17" s="49">
        <v>2.75</v>
      </c>
      <c r="C17" s="23">
        <v>0</v>
      </c>
      <c r="D17" s="50">
        <f t="shared" si="0"/>
        <v>0</v>
      </c>
      <c r="E17" s="51">
        <v>11</v>
      </c>
      <c r="F17" s="23">
        <v>0</v>
      </c>
      <c r="G17" s="49">
        <f t="shared" si="1"/>
        <v>0</v>
      </c>
      <c r="H17" s="492"/>
      <c r="I17" s="98">
        <f t="shared" si="2"/>
        <v>0</v>
      </c>
      <c r="J17" s="99">
        <f t="shared" si="3"/>
        <v>0</v>
      </c>
    </row>
    <row r="18" spans="1:10" ht="23.25" x14ac:dyDescent="0.35">
      <c r="A18" s="18" t="s">
        <v>601</v>
      </c>
      <c r="B18" s="49">
        <v>2.75</v>
      </c>
      <c r="C18" s="23">
        <v>0</v>
      </c>
      <c r="D18" s="50">
        <f t="shared" si="0"/>
        <v>0</v>
      </c>
      <c r="E18" s="51">
        <v>11</v>
      </c>
      <c r="F18" s="23">
        <v>0</v>
      </c>
      <c r="G18" s="49">
        <f t="shared" si="1"/>
        <v>0</v>
      </c>
      <c r="H18" s="492"/>
      <c r="I18" s="98">
        <f t="shared" si="2"/>
        <v>0</v>
      </c>
      <c r="J18" s="99">
        <f t="shared" si="3"/>
        <v>0</v>
      </c>
    </row>
    <row r="19" spans="1:10" ht="23.25" x14ac:dyDescent="0.35">
      <c r="A19" s="18" t="s">
        <v>602</v>
      </c>
      <c r="B19" s="49">
        <v>2.75</v>
      </c>
      <c r="C19" s="23">
        <v>0</v>
      </c>
      <c r="D19" s="50">
        <f t="shared" si="0"/>
        <v>0</v>
      </c>
      <c r="E19" s="51">
        <v>11</v>
      </c>
      <c r="F19" s="23">
        <v>0</v>
      </c>
      <c r="G19" s="49">
        <f t="shared" si="1"/>
        <v>0</v>
      </c>
      <c r="H19" s="492"/>
      <c r="I19" s="98">
        <f t="shared" si="2"/>
        <v>0</v>
      </c>
      <c r="J19" s="99">
        <f t="shared" si="3"/>
        <v>0</v>
      </c>
    </row>
    <row r="20" spans="1:10" ht="23.25" x14ac:dyDescent="0.35">
      <c r="A20" s="18" t="s">
        <v>603</v>
      </c>
      <c r="B20" s="49">
        <v>2.75</v>
      </c>
      <c r="C20" s="23">
        <v>0</v>
      </c>
      <c r="D20" s="50">
        <f t="shared" si="0"/>
        <v>0</v>
      </c>
      <c r="E20" s="51">
        <v>11</v>
      </c>
      <c r="F20" s="23">
        <v>0</v>
      </c>
      <c r="G20" s="49">
        <f t="shared" si="1"/>
        <v>0</v>
      </c>
      <c r="H20" s="492"/>
      <c r="I20" s="98">
        <f t="shared" si="2"/>
        <v>0</v>
      </c>
      <c r="J20" s="99">
        <f t="shared" si="3"/>
        <v>0</v>
      </c>
    </row>
    <row r="21" spans="1:10" ht="23.25" x14ac:dyDescent="0.35">
      <c r="A21" s="18" t="s">
        <v>604</v>
      </c>
      <c r="B21" s="49">
        <v>2.75</v>
      </c>
      <c r="C21" s="23">
        <v>0</v>
      </c>
      <c r="D21" s="50">
        <f t="shared" si="0"/>
        <v>0</v>
      </c>
      <c r="E21" s="51">
        <v>11</v>
      </c>
      <c r="F21" s="23">
        <v>0</v>
      </c>
      <c r="G21" s="49">
        <f t="shared" si="1"/>
        <v>0</v>
      </c>
      <c r="H21" s="492"/>
      <c r="I21" s="98">
        <f t="shared" si="2"/>
        <v>0</v>
      </c>
      <c r="J21" s="99">
        <f t="shared" si="3"/>
        <v>0</v>
      </c>
    </row>
    <row r="22" spans="1:10" ht="23.25" x14ac:dyDescent="0.35">
      <c r="A22" s="18" t="s">
        <v>605</v>
      </c>
      <c r="B22" s="49">
        <v>2.75</v>
      </c>
      <c r="C22" s="23">
        <v>0</v>
      </c>
      <c r="D22" s="50">
        <f t="shared" si="0"/>
        <v>0</v>
      </c>
      <c r="E22" s="51">
        <v>11</v>
      </c>
      <c r="F22" s="23">
        <v>0</v>
      </c>
      <c r="G22" s="49">
        <f t="shared" si="1"/>
        <v>0</v>
      </c>
      <c r="H22" s="492"/>
      <c r="I22" s="98">
        <f t="shared" si="2"/>
        <v>0</v>
      </c>
      <c r="J22" s="99">
        <f t="shared" si="3"/>
        <v>0</v>
      </c>
    </row>
    <row r="23" spans="1:10" ht="23.25" x14ac:dyDescent="0.35">
      <c r="A23" s="18" t="s">
        <v>606</v>
      </c>
      <c r="B23" s="49">
        <v>2.75</v>
      </c>
      <c r="C23" s="23">
        <v>0</v>
      </c>
      <c r="D23" s="50">
        <f t="shared" si="0"/>
        <v>0</v>
      </c>
      <c r="E23" s="51">
        <v>11</v>
      </c>
      <c r="F23" s="23">
        <v>0</v>
      </c>
      <c r="G23" s="49">
        <f t="shared" si="1"/>
        <v>0</v>
      </c>
      <c r="H23" s="493"/>
      <c r="I23" s="98">
        <f t="shared" si="2"/>
        <v>0</v>
      </c>
      <c r="J23" s="99">
        <f t="shared" si="3"/>
        <v>0</v>
      </c>
    </row>
    <row r="24" spans="1:10" ht="24.95" customHeight="1" x14ac:dyDescent="0.35">
      <c r="A24" s="509" t="s">
        <v>763</v>
      </c>
      <c r="B24" s="510"/>
      <c r="C24" s="510"/>
      <c r="D24" s="510"/>
      <c r="E24" s="510"/>
      <c r="F24" s="510"/>
      <c r="G24" s="510"/>
      <c r="H24" s="511"/>
      <c r="I24" s="100">
        <f>SUM(I10:I23)</f>
        <v>0</v>
      </c>
      <c r="J24" s="91">
        <f>SUM(J10:J23)</f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H8:H23"/>
    <mergeCell ref="A5:J5"/>
    <mergeCell ref="A6:J6"/>
    <mergeCell ref="A7:I7"/>
    <mergeCell ref="A1:J1"/>
    <mergeCell ref="A2:J2"/>
    <mergeCell ref="A3:J3"/>
    <mergeCell ref="A4:J4"/>
    <mergeCell ref="A24:H24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100-000000000000}"/>
    <hyperlink ref="A6:J6" location="Table_of_Contents" display="Table of Contents" xr:uid="{00000000-0004-0000-3100-000001000000}"/>
    <hyperlink ref="A9" r:id="rId1" xr:uid="{00000000-0004-0000-31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3D39926-6EE1-4A91-BB2A-0C4A37D00FE5}">
  <dimension ref="A1:E13"/>
  <sheetViews>
    <sheetView showZeros="0" workbookViewId="0">
      <selection activeCell="A5" sqref="A5:E5"/>
    </sheetView>
  </sheetViews>
  <sheetFormatPr defaultRowHeight="12.75" x14ac:dyDescent="0.2"/>
  <cols>
    <col min="1" max="1" width="48.5703125" customWidth="1"/>
    <col min="2" max="2" width="19.7109375" customWidth="1"/>
    <col min="3" max="3" width="30.42578125" customWidth="1"/>
    <col min="4" max="4" width="25.140625" customWidth="1"/>
    <col min="5" max="5" width="27.140625" customWidth="1"/>
  </cols>
  <sheetData>
    <row r="1" spans="1:5" ht="23.25" x14ac:dyDescent="0.35">
      <c r="A1" s="471" t="s">
        <v>754</v>
      </c>
      <c r="B1" s="471"/>
      <c r="C1" s="471"/>
      <c r="D1" s="471"/>
      <c r="E1" s="471"/>
    </row>
    <row r="2" spans="1:5" s="67" customFormat="1" ht="23.25" x14ac:dyDescent="0.2">
      <c r="A2" s="472" t="s">
        <v>0</v>
      </c>
      <c r="B2" s="472"/>
      <c r="C2" s="472"/>
      <c r="D2" s="472"/>
      <c r="E2" s="472"/>
    </row>
    <row r="3" spans="1:5" s="67" customFormat="1" ht="23.25" x14ac:dyDescent="0.2">
      <c r="A3" s="581" t="s">
        <v>928</v>
      </c>
      <c r="B3" s="581"/>
      <c r="C3" s="581"/>
      <c r="D3" s="581"/>
      <c r="E3" s="581"/>
    </row>
    <row r="4" spans="1:5" s="67" customFormat="1" ht="23.25" x14ac:dyDescent="0.2">
      <c r="A4" s="472" t="s">
        <v>757</v>
      </c>
      <c r="B4" s="472"/>
      <c r="C4" s="472"/>
      <c r="D4" s="472"/>
      <c r="E4" s="472"/>
    </row>
    <row r="5" spans="1:5" ht="23.25" x14ac:dyDescent="0.2">
      <c r="A5" s="454" t="s">
        <v>730</v>
      </c>
      <c r="B5" s="454"/>
      <c r="C5" s="454"/>
      <c r="D5" s="454"/>
      <c r="E5" s="454"/>
    </row>
    <row r="6" spans="1:5" ht="24.95" customHeight="1" x14ac:dyDescent="0.2">
      <c r="A6" s="444" t="s">
        <v>729</v>
      </c>
      <c r="B6" s="444"/>
      <c r="C6" s="444"/>
      <c r="D6" s="444"/>
      <c r="E6" s="444"/>
    </row>
    <row r="7" spans="1:5" s="71" customFormat="1" ht="23.25" customHeight="1" x14ac:dyDescent="0.2">
      <c r="A7" s="450" t="s">
        <v>764</v>
      </c>
      <c r="B7" s="450"/>
      <c r="C7" s="450"/>
      <c r="D7" s="578"/>
      <c r="E7" s="88">
        <f>D12</f>
        <v>0</v>
      </c>
    </row>
    <row r="8" spans="1:5" s="14" customFormat="1" ht="23.25" x14ac:dyDescent="0.2">
      <c r="A8" s="15" t="s">
        <v>927</v>
      </c>
      <c r="B8" s="467" t="s">
        <v>715</v>
      </c>
      <c r="C8" s="579" t="s">
        <v>930</v>
      </c>
      <c r="D8" s="469" t="s">
        <v>8</v>
      </c>
      <c r="E8" s="467" t="s">
        <v>10</v>
      </c>
    </row>
    <row r="9" spans="1:5" s="14" customFormat="1" ht="23.25" x14ac:dyDescent="0.35">
      <c r="A9" s="282" t="s">
        <v>734</v>
      </c>
      <c r="B9" s="468"/>
      <c r="C9" s="580"/>
      <c r="D9" s="470"/>
      <c r="E9" s="468"/>
    </row>
    <row r="10" spans="1:5" ht="23.25" x14ac:dyDescent="0.35">
      <c r="A10" s="18" t="s">
        <v>929</v>
      </c>
      <c r="B10" s="49">
        <v>3</v>
      </c>
      <c r="C10" s="23">
        <v>0</v>
      </c>
      <c r="D10" s="98">
        <f>C10</f>
        <v>0</v>
      </c>
      <c r="E10" s="99">
        <f>C10*B10</f>
        <v>0</v>
      </c>
    </row>
    <row r="11" spans="1:5" ht="23.25" x14ac:dyDescent="0.35">
      <c r="A11" s="18" t="s">
        <v>2</v>
      </c>
      <c r="B11" s="49">
        <v>3</v>
      </c>
      <c r="C11" s="23">
        <v>0</v>
      </c>
      <c r="D11" s="98">
        <f>C11</f>
        <v>0</v>
      </c>
      <c r="E11" s="99">
        <f>C11*B11</f>
        <v>0</v>
      </c>
    </row>
    <row r="12" spans="1:5" ht="24.95" customHeight="1" x14ac:dyDescent="0.35">
      <c r="A12" s="509" t="s">
        <v>763</v>
      </c>
      <c r="B12" s="510"/>
      <c r="C12" s="510"/>
      <c r="D12" s="100">
        <f>SUM(D10:D11)</f>
        <v>0</v>
      </c>
      <c r="E12" s="91">
        <f>SUM(E10:E11)</f>
        <v>0</v>
      </c>
    </row>
    <row r="13" spans="1:5" ht="24.95" customHeight="1" x14ac:dyDescent="0.2">
      <c r="A13" s="458" t="s">
        <v>756</v>
      </c>
      <c r="B13" s="459"/>
      <c r="C13" s="459"/>
      <c r="D13" s="459"/>
      <c r="E13" s="460"/>
    </row>
  </sheetData>
  <mergeCells count="13">
    <mergeCell ref="A6:E6"/>
    <mergeCell ref="A1:E1"/>
    <mergeCell ref="A2:E2"/>
    <mergeCell ref="A3:E3"/>
    <mergeCell ref="A4:E4"/>
    <mergeCell ref="A5:E5"/>
    <mergeCell ref="E8:E9"/>
    <mergeCell ref="A12:C12"/>
    <mergeCell ref="A13:E13"/>
    <mergeCell ref="A7:D7"/>
    <mergeCell ref="B8:B9"/>
    <mergeCell ref="C8:C9"/>
    <mergeCell ref="D8:D9"/>
  </mergeCells>
  <hyperlinks>
    <hyperlink ref="A5:E5" location="Account_Summary" display="Account Summary" xr:uid="{716BBF40-A6F8-4CAC-A3A2-1897805FD3CD}"/>
    <hyperlink ref="A6:E6" location="Table_of_Contents" display="Table of Contents" xr:uid="{BFE1DB4A-3D9C-43C8-8BE9-C4DBB451B04B}"/>
  </hyperlinks>
  <pageMargins left="0.7" right="0.7" top="0.75" bottom="0.75" header="0.3" footer="0.3"/>
  <pageSetup orientation="portrait" horizontalDpi="4294967294" verticalDpi="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J14"/>
  <sheetViews>
    <sheetView showZeros="0" zoomScale="80" workbookViewId="0">
      <selection activeCell="B11" sqref="B11:B12"/>
    </sheetView>
  </sheetViews>
  <sheetFormatPr defaultRowHeight="12.75" x14ac:dyDescent="0.2"/>
  <cols>
    <col min="1" max="1" width="38.5703125" customWidth="1"/>
    <col min="2" max="2" width="31.140625" customWidth="1"/>
    <col min="9" max="9" width="25.85546875" customWidth="1"/>
    <col min="10" max="10" width="29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720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239</v>
      </c>
      <c r="B10" s="26">
        <v>3.5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240</v>
      </c>
      <c r="B11" s="26">
        <v>3.5</v>
      </c>
      <c r="C11" s="27">
        <v>0</v>
      </c>
      <c r="D11" s="23"/>
      <c r="E11" s="23"/>
      <c r="F11" s="23"/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241</v>
      </c>
      <c r="B12" s="26">
        <v>3.5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4.95" customHeight="1" x14ac:dyDescent="0.35">
      <c r="A13" s="509" t="s">
        <v>763</v>
      </c>
      <c r="B13" s="510"/>
      <c r="C13" s="510"/>
      <c r="D13" s="510"/>
      <c r="E13" s="510"/>
      <c r="F13" s="510"/>
      <c r="G13" s="510"/>
      <c r="H13" s="511"/>
      <c r="I13" s="90">
        <f>SUM(I10:I12)</f>
        <v>0</v>
      </c>
      <c r="J13" s="91">
        <f>SUM(J10:J12)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8">
    <mergeCell ref="A14:J14"/>
    <mergeCell ref="A5:J5"/>
    <mergeCell ref="A6:J6"/>
    <mergeCell ref="A7:I7"/>
    <mergeCell ref="A13:H13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3200-000000000000}"/>
    <hyperlink ref="A6:J6" location="Table_of_Contents" display="Table of Contents" xr:uid="{00000000-0004-0000-3200-000001000000}"/>
    <hyperlink ref="A9" r:id="rId1" xr:uid="{00000000-0004-0000-3200-000002000000}"/>
  </hyperlinks>
  <pageMargins left="0.75" right="0.75" top="1" bottom="1" header="0.5" footer="0.5"/>
  <headerFooter alignWithMargins="0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J16"/>
  <sheetViews>
    <sheetView showZeros="0" zoomScale="80" workbookViewId="0">
      <selection activeCell="B11" sqref="B11:B14"/>
    </sheetView>
  </sheetViews>
  <sheetFormatPr defaultRowHeight="12.75" x14ac:dyDescent="0.2"/>
  <cols>
    <col min="1" max="1" width="50.42578125" customWidth="1"/>
    <col min="2" max="2" width="24.85546875" customWidth="1"/>
    <col min="9" max="9" width="30.28515625" customWidth="1"/>
    <col min="10" max="10" width="20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s="14" customFormat="1" ht="23.25" x14ac:dyDescent="0.2">
      <c r="A8" s="6" t="s">
        <v>247</v>
      </c>
      <c r="B8" s="467" t="s">
        <v>715</v>
      </c>
      <c r="C8" s="491">
        <v>0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14" customFormat="1" ht="23.25" x14ac:dyDescent="0.2">
      <c r="A9" s="94" t="s">
        <v>734</v>
      </c>
      <c r="B9" s="468"/>
      <c r="C9" s="492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31" t="s">
        <v>248</v>
      </c>
      <c r="B10" s="26">
        <v>3.5</v>
      </c>
      <c r="C10" s="492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29" t="s">
        <v>249</v>
      </c>
      <c r="B11" s="26">
        <v>3.5</v>
      </c>
      <c r="C11" s="492"/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31" t="s">
        <v>250</v>
      </c>
      <c r="B12" s="26">
        <v>3.5</v>
      </c>
      <c r="C12" s="492"/>
      <c r="D12" s="23">
        <v>0</v>
      </c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31" t="s">
        <v>251</v>
      </c>
      <c r="B13" s="26">
        <v>3.5</v>
      </c>
      <c r="C13" s="492"/>
      <c r="D13" s="23">
        <v>0</v>
      </c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3.25" x14ac:dyDescent="0.35">
      <c r="A14" s="31" t="s">
        <v>252</v>
      </c>
      <c r="B14" s="26">
        <v>3.5</v>
      </c>
      <c r="C14" s="493"/>
      <c r="D14" s="23">
        <v>0</v>
      </c>
      <c r="E14" s="23"/>
      <c r="F14" s="23"/>
      <c r="G14" s="23"/>
      <c r="H14" s="23">
        <v>0</v>
      </c>
      <c r="I14" s="32">
        <f>SUM(C14:H14)</f>
        <v>0</v>
      </c>
      <c r="J14" s="25">
        <f>B14*I14</f>
        <v>0</v>
      </c>
    </row>
    <row r="15" spans="1:10" ht="24.95" customHeight="1" x14ac:dyDescent="0.35">
      <c r="A15" s="509" t="s">
        <v>763</v>
      </c>
      <c r="B15" s="510"/>
      <c r="C15" s="510"/>
      <c r="D15" s="510"/>
      <c r="E15" s="510"/>
      <c r="F15" s="510"/>
      <c r="G15" s="510"/>
      <c r="H15" s="511"/>
      <c r="I15" s="90">
        <f>SUM(I10:I14)</f>
        <v>0</v>
      </c>
      <c r="J15" s="91">
        <f>SUM(J10:J14)</f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5:H15"/>
    <mergeCell ref="A16:J16"/>
    <mergeCell ref="A5:J5"/>
    <mergeCell ref="A6:J6"/>
    <mergeCell ref="A7:I7"/>
    <mergeCell ref="C8:C14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300-000000000000}"/>
    <hyperlink ref="A6:J6" location="Table_of_Contents" display="Table of Contents" xr:uid="{00000000-0004-0000-3300-000001000000}"/>
    <hyperlink ref="A10" r:id="rId1" xr:uid="{00000000-0004-0000-3300-000002000000}"/>
    <hyperlink ref="A12" r:id="rId2" xr:uid="{00000000-0004-0000-3300-000003000000}"/>
    <hyperlink ref="A13" r:id="rId3" xr:uid="{00000000-0004-0000-3300-000004000000}"/>
    <hyperlink ref="A14" r:id="rId4" xr:uid="{00000000-0004-0000-3300-000005000000}"/>
    <hyperlink ref="A9" r:id="rId5" xr:uid="{00000000-0004-0000-3300-000006000000}"/>
  </hyperlinks>
  <pageMargins left="0.75" right="0.75" top="1" bottom="1" header="0.5" footer="0.5"/>
  <headerFooter alignWithMargins="0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943CD2-99AA-4558-A2B1-B9A2C57B3DDE}">
  <dimension ref="A1:G14"/>
  <sheetViews>
    <sheetView showZeros="0" workbookViewId="0">
      <selection activeCell="B12" sqref="B12"/>
    </sheetView>
  </sheetViews>
  <sheetFormatPr defaultRowHeight="12.75" x14ac:dyDescent="0.2"/>
  <cols>
    <col min="1" max="1" width="49.28515625" customWidth="1"/>
    <col min="2" max="2" width="16.5703125" customWidth="1"/>
    <col min="6" max="6" width="19.5703125" customWidth="1"/>
    <col min="7" max="7" width="22.28515625" customWidth="1"/>
  </cols>
  <sheetData>
    <row r="1" spans="1:7" ht="30" x14ac:dyDescent="0.2">
      <c r="A1" s="508" t="s">
        <v>754</v>
      </c>
      <c r="B1" s="508"/>
      <c r="C1" s="508"/>
      <c r="D1" s="508"/>
      <c r="E1" s="508"/>
      <c r="F1" s="508"/>
      <c r="G1" s="508"/>
    </row>
    <row r="2" spans="1:7" ht="23.25" x14ac:dyDescent="0.2">
      <c r="A2" s="472" t="s">
        <v>0</v>
      </c>
      <c r="B2" s="472"/>
      <c r="C2" s="472"/>
      <c r="D2" s="472"/>
      <c r="E2" s="472"/>
      <c r="F2" s="472"/>
      <c r="G2" s="472"/>
    </row>
    <row r="3" spans="1:7" ht="23.25" x14ac:dyDescent="0.2">
      <c r="A3" s="472" t="s">
        <v>932</v>
      </c>
      <c r="B3" s="472"/>
      <c r="C3" s="472"/>
      <c r="D3" s="472"/>
      <c r="E3" s="472"/>
      <c r="F3" s="472"/>
      <c r="G3" s="472"/>
    </row>
    <row r="4" spans="1:7" ht="23.25" x14ac:dyDescent="0.2">
      <c r="A4" s="472" t="s">
        <v>757</v>
      </c>
      <c r="B4" s="472"/>
      <c r="C4" s="472"/>
      <c r="D4" s="472"/>
      <c r="E4" s="472"/>
      <c r="F4" s="472"/>
      <c r="G4" s="472"/>
    </row>
    <row r="5" spans="1:7" ht="23.25" x14ac:dyDescent="0.2">
      <c r="A5" s="454" t="s">
        <v>730</v>
      </c>
      <c r="B5" s="454"/>
      <c r="C5" s="454"/>
      <c r="D5" s="454"/>
      <c r="E5" s="454"/>
      <c r="F5" s="454"/>
      <c r="G5" s="454"/>
    </row>
    <row r="6" spans="1:7" ht="23.25" x14ac:dyDescent="0.2">
      <c r="A6" s="444" t="s">
        <v>729</v>
      </c>
      <c r="B6" s="444"/>
      <c r="C6" s="444"/>
      <c r="D6" s="444"/>
      <c r="E6" s="444"/>
      <c r="F6" s="444"/>
      <c r="G6" s="444"/>
    </row>
    <row r="7" spans="1:7" ht="23.25" x14ac:dyDescent="0.2">
      <c r="A7" s="450" t="s">
        <v>764</v>
      </c>
      <c r="B7" s="450"/>
      <c r="C7" s="450"/>
      <c r="D7" s="450"/>
      <c r="E7" s="450"/>
      <c r="F7" s="450"/>
      <c r="G7" s="88">
        <f>F13</f>
        <v>0</v>
      </c>
    </row>
    <row r="8" spans="1:7" ht="23.25" x14ac:dyDescent="0.2">
      <c r="A8" s="6" t="s">
        <v>931</v>
      </c>
      <c r="B8" s="467" t="s">
        <v>715</v>
      </c>
      <c r="C8" s="469">
        <v>2</v>
      </c>
      <c r="D8" s="469">
        <v>4</v>
      </c>
      <c r="E8" s="469">
        <v>6</v>
      </c>
      <c r="F8" s="469" t="s">
        <v>8</v>
      </c>
      <c r="G8" s="467" t="s">
        <v>10</v>
      </c>
    </row>
    <row r="9" spans="1:7" s="293" customFormat="1" ht="23.25" x14ac:dyDescent="0.35">
      <c r="A9" s="293" t="s">
        <v>734</v>
      </c>
      <c r="B9" s="468"/>
      <c r="C9" s="470"/>
      <c r="D9" s="470"/>
      <c r="E9" s="470"/>
      <c r="F9" s="470"/>
      <c r="G9" s="468"/>
    </row>
    <row r="10" spans="1:7" ht="23.25" x14ac:dyDescent="0.35">
      <c r="A10" s="29" t="s">
        <v>929</v>
      </c>
      <c r="B10" s="26">
        <v>3.5</v>
      </c>
      <c r="C10" s="23">
        <v>0</v>
      </c>
      <c r="D10" s="23">
        <v>0</v>
      </c>
      <c r="E10" s="23">
        <v>0</v>
      </c>
      <c r="F10" s="32">
        <f>SUM(C10:E10)</f>
        <v>0</v>
      </c>
      <c r="G10" s="25">
        <f>B10*F10</f>
        <v>0</v>
      </c>
    </row>
    <row r="11" spans="1:7" ht="23.25" x14ac:dyDescent="0.35">
      <c r="A11" s="29" t="s">
        <v>172</v>
      </c>
      <c r="B11" s="26">
        <v>3.5</v>
      </c>
      <c r="C11" s="23"/>
      <c r="D11" s="23">
        <v>0</v>
      </c>
      <c r="E11" s="23"/>
      <c r="F11" s="32">
        <f>SUM(C11:E11)</f>
        <v>0</v>
      </c>
      <c r="G11" s="25">
        <f>B11*F11</f>
        <v>0</v>
      </c>
    </row>
    <row r="12" spans="1:7" ht="23.25" x14ac:dyDescent="0.35">
      <c r="A12" s="31"/>
      <c r="B12" s="26">
        <v>0</v>
      </c>
      <c r="C12" s="23"/>
      <c r="D12" s="23"/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509" t="s">
        <v>763</v>
      </c>
      <c r="B13" s="510"/>
      <c r="C13" s="510"/>
      <c r="D13" s="510"/>
      <c r="E13" s="511"/>
      <c r="F13" s="90">
        <f>SUM(F10:F12)</f>
        <v>0</v>
      </c>
      <c r="G13" s="91">
        <f>SUM(G10:G12)</f>
        <v>0</v>
      </c>
    </row>
    <row r="14" spans="1:7" ht="23.25" x14ac:dyDescent="0.2">
      <c r="A14" s="458" t="s">
        <v>756</v>
      </c>
      <c r="B14" s="459"/>
      <c r="C14" s="459"/>
      <c r="D14" s="459"/>
      <c r="E14" s="459"/>
      <c r="F14" s="459"/>
      <c r="G14" s="460"/>
    </row>
  </sheetData>
  <mergeCells count="15">
    <mergeCell ref="G8:G9"/>
    <mergeCell ref="A13:E13"/>
    <mergeCell ref="A14:G14"/>
    <mergeCell ref="A7:F7"/>
    <mergeCell ref="B8:B9"/>
    <mergeCell ref="C8:C9"/>
    <mergeCell ref="D8:D9"/>
    <mergeCell ref="E8:E9"/>
    <mergeCell ref="F8:F9"/>
    <mergeCell ref="A6:G6"/>
    <mergeCell ref="A1:G1"/>
    <mergeCell ref="A2:G2"/>
    <mergeCell ref="A3:G3"/>
    <mergeCell ref="A4:G4"/>
    <mergeCell ref="A5:G5"/>
  </mergeCells>
  <hyperlinks>
    <hyperlink ref="A5:G5" location="Account_Summary" display="Account Summary" xr:uid="{BD90F002-658A-4BC3-A9A0-A0EFC6092C02}"/>
    <hyperlink ref="A6:G6" location="Table_of_Contents" display="Table of Contents" xr:uid="{59814687-FD80-4ECD-BA16-6142A3B0DEBD}"/>
  </hyperlinks>
  <pageMargins left="0.7" right="0.7" top="0.75" bottom="0.75" header="0.3" footer="0.3"/>
  <pageSetup orientation="portrait" horizontalDpi="4294967294" verticalDpi="0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J15"/>
  <sheetViews>
    <sheetView showZeros="0" workbookViewId="0">
      <selection activeCell="A5" sqref="A5:J5"/>
    </sheetView>
  </sheetViews>
  <sheetFormatPr defaultRowHeight="12.75" x14ac:dyDescent="0.2"/>
  <cols>
    <col min="1" max="1" width="42.140625" customWidth="1"/>
    <col min="2" max="2" width="23.140625" customWidth="1"/>
    <col min="9" max="9" width="22.85546875" customWidth="1"/>
    <col min="10" max="10" width="25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s="14" customFormat="1" ht="23.25" x14ac:dyDescent="0.2">
      <c r="A8" s="6" t="s">
        <v>242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s="14" customFormat="1" ht="23.25" x14ac:dyDescent="0.2">
      <c r="A9" s="189" t="s">
        <v>734</v>
      </c>
      <c r="B9" s="468"/>
      <c r="C9" s="470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18" t="s">
        <v>243</v>
      </c>
      <c r="B10" s="26">
        <v>2.75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>SUM(C10:H10)</f>
        <v>0</v>
      </c>
      <c r="J10" s="25">
        <f>B10*I10</f>
        <v>0</v>
      </c>
    </row>
    <row r="11" spans="1:10" ht="23.25" x14ac:dyDescent="0.35">
      <c r="A11" s="18" t="s">
        <v>244</v>
      </c>
      <c r="B11" s="26">
        <v>2.75</v>
      </c>
      <c r="C11" s="27">
        <v>0</v>
      </c>
      <c r="D11" s="23"/>
      <c r="E11" s="23"/>
      <c r="F11" s="23"/>
      <c r="G11" s="23"/>
      <c r="H11" s="23">
        <v>0</v>
      </c>
      <c r="I11" s="32">
        <f>SUM(C11:H11)</f>
        <v>0</v>
      </c>
      <c r="J11" s="25">
        <f>B11*I11</f>
        <v>0</v>
      </c>
    </row>
    <row r="12" spans="1:10" ht="23.25" x14ac:dyDescent="0.35">
      <c r="A12" s="18" t="s">
        <v>245</v>
      </c>
      <c r="B12" s="26">
        <v>2.75</v>
      </c>
      <c r="C12" s="27">
        <v>0</v>
      </c>
      <c r="D12" s="23"/>
      <c r="E12" s="23"/>
      <c r="F12" s="23"/>
      <c r="G12" s="23"/>
      <c r="H12" s="23">
        <v>0</v>
      </c>
      <c r="I12" s="32">
        <f>SUM(C12:H12)</f>
        <v>0</v>
      </c>
      <c r="J12" s="25">
        <f>B12*I12</f>
        <v>0</v>
      </c>
    </row>
    <row r="13" spans="1:10" ht="23.25" x14ac:dyDescent="0.35">
      <c r="A13" s="18" t="s">
        <v>246</v>
      </c>
      <c r="B13" s="26">
        <v>2.75</v>
      </c>
      <c r="C13" s="27">
        <v>0</v>
      </c>
      <c r="D13" s="23"/>
      <c r="E13" s="23"/>
      <c r="F13" s="23"/>
      <c r="G13" s="23"/>
      <c r="H13" s="23">
        <v>0</v>
      </c>
      <c r="I13" s="32">
        <f>SUM(C13:H13)</f>
        <v>0</v>
      </c>
      <c r="J13" s="25">
        <f>B13*I13</f>
        <v>0</v>
      </c>
    </row>
    <row r="14" spans="1:10" ht="24.95" customHeight="1" x14ac:dyDescent="0.35">
      <c r="A14" s="509" t="s">
        <v>763</v>
      </c>
      <c r="B14" s="510"/>
      <c r="C14" s="510"/>
      <c r="D14" s="510"/>
      <c r="E14" s="510"/>
      <c r="F14" s="510"/>
      <c r="G14" s="510"/>
      <c r="H14" s="511"/>
      <c r="I14" s="90">
        <f>SUM(I10:I13)</f>
        <v>0</v>
      </c>
      <c r="J14" s="91">
        <f>SUM(J10:J13)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15:J15"/>
    <mergeCell ref="A5:J5"/>
    <mergeCell ref="A6:J6"/>
    <mergeCell ref="A7:I7"/>
    <mergeCell ref="A14:H1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400-000000000000}"/>
    <hyperlink ref="A6:J6" location="Table_of_Contents" display="Table of Contents" xr:uid="{00000000-0004-0000-3400-000001000000}"/>
    <hyperlink ref="A9" r:id="rId1" xr:uid="{00000000-0004-0000-34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J14"/>
  <sheetViews>
    <sheetView showZeros="0" zoomScale="80" workbookViewId="0">
      <selection activeCell="A5" sqref="A5:J5"/>
    </sheetView>
  </sheetViews>
  <sheetFormatPr defaultRowHeight="12.75" x14ac:dyDescent="0.2"/>
  <cols>
    <col min="1" max="1" width="44.42578125" customWidth="1"/>
    <col min="2" max="2" width="19.5703125" customWidth="1"/>
    <col min="5" max="7" width="9.28515625" bestFit="1" customWidth="1"/>
    <col min="9" max="10" width="24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s="14" customFormat="1" ht="23.25" x14ac:dyDescent="0.2">
      <c r="A8" s="6" t="s">
        <v>570</v>
      </c>
      <c r="B8" s="467" t="s">
        <v>715</v>
      </c>
      <c r="C8" s="582" t="s">
        <v>2</v>
      </c>
      <c r="D8" s="583"/>
      <c r="E8" s="469">
        <v>6</v>
      </c>
      <c r="F8" s="469">
        <v>8</v>
      </c>
      <c r="G8" s="469">
        <v>10</v>
      </c>
      <c r="H8" s="588" t="s">
        <v>2</v>
      </c>
      <c r="I8" s="469" t="s">
        <v>8</v>
      </c>
      <c r="J8" s="467" t="s">
        <v>10</v>
      </c>
    </row>
    <row r="9" spans="1:10" s="14" customFormat="1" ht="23.25" x14ac:dyDescent="0.35">
      <c r="A9" s="191" t="s">
        <v>734</v>
      </c>
      <c r="B9" s="468"/>
      <c r="C9" s="584"/>
      <c r="D9" s="585"/>
      <c r="E9" s="470"/>
      <c r="F9" s="470"/>
      <c r="G9" s="470"/>
      <c r="H9" s="589"/>
      <c r="I9" s="470"/>
      <c r="J9" s="468"/>
    </row>
    <row r="10" spans="1:10" ht="23.25" x14ac:dyDescent="0.35">
      <c r="A10" s="18" t="s">
        <v>571</v>
      </c>
      <c r="B10" s="47">
        <v>7</v>
      </c>
      <c r="C10" s="584"/>
      <c r="D10" s="585"/>
      <c r="E10" s="23">
        <v>0</v>
      </c>
      <c r="F10" s="23"/>
      <c r="G10" s="43">
        <v>0</v>
      </c>
      <c r="H10" s="589"/>
      <c r="I10" s="32">
        <f>SUM(C10:H10)</f>
        <v>0</v>
      </c>
      <c r="J10" s="25">
        <f>B10*I10</f>
        <v>0</v>
      </c>
    </row>
    <row r="11" spans="1:10" ht="23.25" x14ac:dyDescent="0.35">
      <c r="A11" s="18" t="s">
        <v>572</v>
      </c>
      <c r="B11" s="47">
        <v>7</v>
      </c>
      <c r="C11" s="584"/>
      <c r="D11" s="585"/>
      <c r="E11" s="23">
        <v>0</v>
      </c>
      <c r="F11" s="23"/>
      <c r="G11" s="43">
        <v>0</v>
      </c>
      <c r="H11" s="589"/>
      <c r="I11" s="32">
        <f>SUM(C11:H11)</f>
        <v>0</v>
      </c>
      <c r="J11" s="25">
        <f>B11*I11</f>
        <v>0</v>
      </c>
    </row>
    <row r="12" spans="1:10" ht="23.25" x14ac:dyDescent="0.35">
      <c r="A12" s="52" t="s">
        <v>573</v>
      </c>
      <c r="B12" s="47">
        <v>7</v>
      </c>
      <c r="C12" s="586"/>
      <c r="D12" s="587"/>
      <c r="E12" s="23">
        <v>0</v>
      </c>
      <c r="F12" s="23"/>
      <c r="G12" s="43">
        <v>0</v>
      </c>
      <c r="H12" s="590"/>
      <c r="I12" s="32">
        <f>SUM(C12:H12)</f>
        <v>0</v>
      </c>
      <c r="J12" s="25">
        <f>B12*I12</f>
        <v>0</v>
      </c>
    </row>
    <row r="13" spans="1:10" ht="24.95" customHeight="1" x14ac:dyDescent="0.35">
      <c r="A13" s="509" t="s">
        <v>763</v>
      </c>
      <c r="B13" s="510"/>
      <c r="C13" s="510"/>
      <c r="D13" s="510"/>
      <c r="E13" s="510"/>
      <c r="F13" s="510"/>
      <c r="G13" s="510"/>
      <c r="H13" s="511"/>
      <c r="I13" s="90">
        <f>SUM(I10:I12)</f>
        <v>0</v>
      </c>
      <c r="J13" s="91">
        <f>SUM(J10:J12)</f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7">
    <mergeCell ref="A14:J14"/>
    <mergeCell ref="A5:J5"/>
    <mergeCell ref="A6:J6"/>
    <mergeCell ref="A7:I7"/>
    <mergeCell ref="C8:D12"/>
    <mergeCell ref="H8:H12"/>
    <mergeCell ref="B8:B9"/>
    <mergeCell ref="E8:E9"/>
    <mergeCell ref="F8:F9"/>
    <mergeCell ref="G8:G9"/>
    <mergeCell ref="I8:I9"/>
    <mergeCell ref="J8:J9"/>
    <mergeCell ref="A1:J1"/>
    <mergeCell ref="A2:J2"/>
    <mergeCell ref="A3:J3"/>
    <mergeCell ref="A4:J4"/>
    <mergeCell ref="A13:H13"/>
  </mergeCells>
  <phoneticPr fontId="31" type="noConversion"/>
  <hyperlinks>
    <hyperlink ref="A5:J5" location="Account_Summary" display="Account Summary" xr:uid="{00000000-0004-0000-3500-000000000000}"/>
    <hyperlink ref="A6:J6" location="Table_of_Contents" display="Table of Contents" xr:uid="{00000000-0004-0000-3500-000001000000}"/>
    <hyperlink ref="A12" r:id="rId1" xr:uid="{00000000-0004-0000-3500-000002000000}"/>
    <hyperlink ref="A9" r:id="rId2" xr:uid="{00000000-0004-0000-35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J19"/>
  <sheetViews>
    <sheetView showZeros="0" zoomScale="80" workbookViewId="0">
      <selection activeCell="B11" sqref="B11:B17"/>
    </sheetView>
  </sheetViews>
  <sheetFormatPr defaultRowHeight="12.75" x14ac:dyDescent="0.2"/>
  <cols>
    <col min="1" max="1" width="43" customWidth="1"/>
    <col min="2" max="2" width="31.140625" customWidth="1"/>
    <col min="9" max="9" width="28.28515625" customWidth="1"/>
    <col min="10" max="10" width="22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8" t="s">
        <v>264</v>
      </c>
      <c r="B8" s="467" t="s">
        <v>715</v>
      </c>
      <c r="C8" s="591" t="s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ht="23.25" x14ac:dyDescent="0.2">
      <c r="A9" s="189" t="s">
        <v>734</v>
      </c>
      <c r="B9" s="468"/>
      <c r="C9" s="592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31" t="s">
        <v>265</v>
      </c>
      <c r="B10" s="48">
        <v>2</v>
      </c>
      <c r="C10" s="592"/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25">
        <f t="shared" ref="J10:J17" si="0">B10*I10</f>
        <v>0</v>
      </c>
    </row>
    <row r="11" spans="1:10" ht="23.25" x14ac:dyDescent="0.35">
      <c r="A11" s="18" t="s">
        <v>266</v>
      </c>
      <c r="B11" s="48">
        <v>2</v>
      </c>
      <c r="C11" s="592"/>
      <c r="D11" s="23">
        <v>0</v>
      </c>
      <c r="E11" s="23">
        <v>0</v>
      </c>
      <c r="F11" s="23"/>
      <c r="G11" s="23"/>
      <c r="H11" s="23">
        <v>0</v>
      </c>
      <c r="I11" s="43">
        <f t="shared" ref="I11:I17" si="1">SUM(C11:H11)</f>
        <v>0</v>
      </c>
      <c r="J11" s="25">
        <f t="shared" si="0"/>
        <v>0</v>
      </c>
    </row>
    <row r="12" spans="1:10" ht="23.25" x14ac:dyDescent="0.35">
      <c r="A12" s="18" t="s">
        <v>63</v>
      </c>
      <c r="B12" s="48">
        <v>2</v>
      </c>
      <c r="C12" s="592"/>
      <c r="D12" s="23">
        <v>0</v>
      </c>
      <c r="E12" s="23">
        <v>0</v>
      </c>
      <c r="F12" s="23"/>
      <c r="G12" s="23"/>
      <c r="H12" s="23">
        <v>0</v>
      </c>
      <c r="I12" s="43">
        <f t="shared" si="1"/>
        <v>0</v>
      </c>
      <c r="J12" s="25">
        <f t="shared" si="0"/>
        <v>0</v>
      </c>
    </row>
    <row r="13" spans="1:10" ht="23.25" x14ac:dyDescent="0.35">
      <c r="A13" s="18" t="s">
        <v>170</v>
      </c>
      <c r="B13" s="48">
        <v>2</v>
      </c>
      <c r="C13" s="592"/>
      <c r="D13" s="23">
        <v>0</v>
      </c>
      <c r="E13" s="23">
        <v>0</v>
      </c>
      <c r="F13" s="23"/>
      <c r="G13" s="23"/>
      <c r="H13" s="23">
        <v>0</v>
      </c>
      <c r="I13" s="43">
        <f t="shared" si="1"/>
        <v>0</v>
      </c>
      <c r="J13" s="25">
        <f t="shared" si="0"/>
        <v>0</v>
      </c>
    </row>
    <row r="14" spans="1:10" ht="23.25" x14ac:dyDescent="0.35">
      <c r="A14" s="18" t="s">
        <v>171</v>
      </c>
      <c r="B14" s="48">
        <v>2</v>
      </c>
      <c r="C14" s="592"/>
      <c r="D14" s="23">
        <v>0</v>
      </c>
      <c r="E14" s="23">
        <v>0</v>
      </c>
      <c r="F14" s="23"/>
      <c r="G14" s="23"/>
      <c r="H14" s="23">
        <v>0</v>
      </c>
      <c r="I14" s="43">
        <f t="shared" si="1"/>
        <v>0</v>
      </c>
      <c r="J14" s="25">
        <f t="shared" si="0"/>
        <v>0</v>
      </c>
    </row>
    <row r="15" spans="1:10" ht="23.25" x14ac:dyDescent="0.35">
      <c r="A15" s="18" t="s">
        <v>172</v>
      </c>
      <c r="B15" s="48">
        <v>2</v>
      </c>
      <c r="C15" s="592"/>
      <c r="D15" s="23">
        <v>0</v>
      </c>
      <c r="E15" s="23">
        <v>0</v>
      </c>
      <c r="F15" s="23"/>
      <c r="G15" s="23"/>
      <c r="H15" s="23">
        <v>0</v>
      </c>
      <c r="I15" s="43">
        <f t="shared" si="1"/>
        <v>0</v>
      </c>
      <c r="J15" s="25">
        <f t="shared" si="0"/>
        <v>0</v>
      </c>
    </row>
    <row r="16" spans="1:10" ht="23.25" x14ac:dyDescent="0.35">
      <c r="A16" s="18" t="s">
        <v>173</v>
      </c>
      <c r="B16" s="48">
        <v>2</v>
      </c>
      <c r="C16" s="592"/>
      <c r="D16" s="23">
        <v>0</v>
      </c>
      <c r="E16" s="23">
        <v>0</v>
      </c>
      <c r="F16" s="23"/>
      <c r="G16" s="23"/>
      <c r="H16" s="23">
        <v>0</v>
      </c>
      <c r="I16" s="43">
        <f t="shared" si="1"/>
        <v>0</v>
      </c>
      <c r="J16" s="25">
        <f t="shared" si="0"/>
        <v>0</v>
      </c>
    </row>
    <row r="17" spans="1:10" ht="23.25" x14ac:dyDescent="0.35">
      <c r="A17" s="18" t="s">
        <v>158</v>
      </c>
      <c r="B17" s="48">
        <v>2</v>
      </c>
      <c r="C17" s="593"/>
      <c r="D17" s="23">
        <v>0</v>
      </c>
      <c r="E17" s="23">
        <v>0</v>
      </c>
      <c r="F17" s="23"/>
      <c r="G17" s="23"/>
      <c r="H17" s="23">
        <v>0</v>
      </c>
      <c r="I17" s="43">
        <f t="shared" si="1"/>
        <v>0</v>
      </c>
      <c r="J17" s="25">
        <f t="shared" si="0"/>
        <v>0</v>
      </c>
    </row>
    <row r="18" spans="1:10" ht="24.95" customHeight="1" x14ac:dyDescent="0.35">
      <c r="A18" s="509" t="s">
        <v>763</v>
      </c>
      <c r="B18" s="510"/>
      <c r="C18" s="510"/>
      <c r="D18" s="510"/>
      <c r="E18" s="510"/>
      <c r="F18" s="510"/>
      <c r="G18" s="510"/>
      <c r="H18" s="511"/>
      <c r="I18" s="90">
        <f>SUM(I10:I17)</f>
        <v>0</v>
      </c>
      <c r="J18" s="91">
        <f>SUM(J10:J17)</f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C8:C17"/>
    <mergeCell ref="A5:J5"/>
    <mergeCell ref="A6:J6"/>
    <mergeCell ref="A7:I7"/>
    <mergeCell ref="A18:H18"/>
    <mergeCell ref="B8:B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600-000000000000}"/>
    <hyperlink ref="A6:J6" location="Table_of_Contents" display="Table of Contents" xr:uid="{00000000-0004-0000-3600-000001000000}"/>
    <hyperlink ref="A10" r:id="rId1" xr:uid="{00000000-0004-0000-3600-000002000000}"/>
    <hyperlink ref="A9" r:id="rId2" xr:uid="{00000000-0004-0000-3600-000003000000}"/>
  </hyperlinks>
  <pageMargins left="0.75" right="0.75" top="1" bottom="1" header="0.5" footer="0.5"/>
  <pageSetup scale="68" orientation="landscape" horizontalDpi="4294967293" verticalDpi="0" r:id="rId3"/>
  <headerFooter alignWithMargins="0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J40"/>
  <sheetViews>
    <sheetView showZeros="0" topLeftCell="A2" zoomScale="75" workbookViewId="0">
      <selection activeCell="B11" sqref="B11:B38"/>
    </sheetView>
  </sheetViews>
  <sheetFormatPr defaultRowHeight="12.75" x14ac:dyDescent="0.2"/>
  <cols>
    <col min="1" max="1" width="111.7109375" customWidth="1"/>
    <col min="2" max="2" width="16.7109375" customWidth="1"/>
    <col min="3" max="8" width="9.28515625" bestFit="1" customWidth="1"/>
    <col min="9" max="9" width="31.42578125" customWidth="1"/>
    <col min="10" max="10" width="20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799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I39</f>
        <v>0</v>
      </c>
    </row>
    <row r="8" spans="1:10" ht="23.25" x14ac:dyDescent="0.35">
      <c r="A8" s="8" t="s">
        <v>632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35">
      <c r="A9" s="117" t="s">
        <v>734</v>
      </c>
      <c r="B9" s="470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633</v>
      </c>
      <c r="B10" s="26">
        <v>3.5</v>
      </c>
      <c r="C10" s="23">
        <v>0</v>
      </c>
      <c r="D10" s="23"/>
      <c r="E10" s="23"/>
      <c r="F10" s="23"/>
      <c r="G10" s="23"/>
      <c r="H10" s="23">
        <v>0</v>
      </c>
      <c r="I10" s="43">
        <f t="shared" ref="I10:I37" si="0">SUM(C10:H10)</f>
        <v>0</v>
      </c>
      <c r="J10" s="25">
        <f t="shared" ref="J10:J38" si="1">B10*I10</f>
        <v>0</v>
      </c>
    </row>
    <row r="11" spans="1:10" ht="23.25" x14ac:dyDescent="0.35">
      <c r="A11" s="18" t="s">
        <v>634</v>
      </c>
      <c r="B11" s="26">
        <v>3.5</v>
      </c>
      <c r="C11" s="23">
        <v>0</v>
      </c>
      <c r="D11" s="23">
        <v>0</v>
      </c>
      <c r="E11" s="23"/>
      <c r="F11" s="23"/>
      <c r="G11" s="23"/>
      <c r="H11" s="23">
        <v>0</v>
      </c>
      <c r="I11" s="43">
        <f t="shared" si="0"/>
        <v>0</v>
      </c>
      <c r="J11" s="25">
        <f t="shared" si="1"/>
        <v>0</v>
      </c>
    </row>
    <row r="12" spans="1:10" ht="23.25" x14ac:dyDescent="0.35">
      <c r="A12" s="18" t="s">
        <v>635</v>
      </c>
      <c r="B12" s="26">
        <v>3.5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18" t="s">
        <v>637</v>
      </c>
      <c r="B13" s="26">
        <v>3.5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18" t="s">
        <v>638</v>
      </c>
      <c r="B14" s="26">
        <v>3.5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18" t="s">
        <v>639</v>
      </c>
      <c r="B15" s="26">
        <v>3.5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18" t="s">
        <v>640</v>
      </c>
      <c r="B16" s="26">
        <v>3.5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18" t="s">
        <v>641</v>
      </c>
      <c r="B17" s="26">
        <v>3.5</v>
      </c>
      <c r="C17" s="23">
        <v>0</v>
      </c>
      <c r="D17" s="23"/>
      <c r="E17" s="23"/>
      <c r="F17" s="23"/>
      <c r="G17" s="23"/>
      <c r="H17" s="23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18" t="s">
        <v>660</v>
      </c>
      <c r="B18" s="26">
        <v>3.5</v>
      </c>
      <c r="C18" s="23"/>
      <c r="D18" s="23"/>
      <c r="E18" s="23"/>
      <c r="F18" s="23"/>
      <c r="G18" s="23"/>
      <c r="H18" s="23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18" t="s">
        <v>642</v>
      </c>
      <c r="B19" s="26">
        <v>3.5</v>
      </c>
      <c r="C19" s="23"/>
      <c r="D19" s="23"/>
      <c r="E19" s="23"/>
      <c r="F19" s="23"/>
      <c r="G19" s="23"/>
      <c r="H19" s="23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18" t="s">
        <v>643</v>
      </c>
      <c r="B20" s="26">
        <v>3.5</v>
      </c>
      <c r="C20" s="23"/>
      <c r="D20" s="23"/>
      <c r="E20" s="23"/>
      <c r="F20" s="23"/>
      <c r="G20" s="23"/>
      <c r="H20" s="23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18" t="s">
        <v>644</v>
      </c>
      <c r="B21" s="26">
        <v>3.5</v>
      </c>
      <c r="C21" s="23"/>
      <c r="D21" s="23"/>
      <c r="E21" s="23"/>
      <c r="F21" s="23"/>
      <c r="G21" s="23"/>
      <c r="H21" s="23">
        <v>0</v>
      </c>
      <c r="I21" s="43">
        <f t="shared" si="0"/>
        <v>0</v>
      </c>
      <c r="J21" s="25">
        <f t="shared" si="1"/>
        <v>0</v>
      </c>
    </row>
    <row r="22" spans="1:10" ht="23.25" x14ac:dyDescent="0.35">
      <c r="A22" s="18" t="s">
        <v>645</v>
      </c>
      <c r="B22" s="26">
        <v>3.5</v>
      </c>
      <c r="C22" s="23"/>
      <c r="D22" s="23"/>
      <c r="E22" s="23"/>
      <c r="F22" s="23"/>
      <c r="G22" s="23"/>
      <c r="H22" s="23">
        <v>0</v>
      </c>
      <c r="I22" s="43">
        <f t="shared" si="0"/>
        <v>0</v>
      </c>
      <c r="J22" s="25">
        <f t="shared" si="1"/>
        <v>0</v>
      </c>
    </row>
    <row r="23" spans="1:10" ht="23.25" x14ac:dyDescent="0.35">
      <c r="A23" s="18" t="s">
        <v>646</v>
      </c>
      <c r="B23" s="26">
        <v>3.5</v>
      </c>
      <c r="C23" s="23"/>
      <c r="D23" s="23"/>
      <c r="E23" s="23"/>
      <c r="F23" s="23"/>
      <c r="G23" s="23"/>
      <c r="H23" s="23">
        <v>0</v>
      </c>
      <c r="I23" s="43">
        <f t="shared" si="0"/>
        <v>0</v>
      </c>
      <c r="J23" s="25">
        <f t="shared" si="1"/>
        <v>0</v>
      </c>
    </row>
    <row r="24" spans="1:10" ht="23.25" x14ac:dyDescent="0.35">
      <c r="A24" s="18" t="s">
        <v>661</v>
      </c>
      <c r="B24" s="26">
        <v>3.5</v>
      </c>
      <c r="C24" s="23"/>
      <c r="D24" s="23"/>
      <c r="E24" s="23"/>
      <c r="F24" s="23"/>
      <c r="G24" s="23"/>
      <c r="H24" s="23">
        <v>0</v>
      </c>
      <c r="I24" s="43">
        <f t="shared" si="0"/>
        <v>0</v>
      </c>
      <c r="J24" s="25">
        <f t="shared" si="1"/>
        <v>0</v>
      </c>
    </row>
    <row r="25" spans="1:10" ht="23.25" x14ac:dyDescent="0.35">
      <c r="A25" s="18" t="s">
        <v>647</v>
      </c>
      <c r="B25" s="26">
        <v>3.5</v>
      </c>
      <c r="C25" s="23"/>
      <c r="D25" s="23"/>
      <c r="E25" s="23"/>
      <c r="F25" s="23"/>
      <c r="G25" s="23"/>
      <c r="H25" s="23">
        <v>0</v>
      </c>
      <c r="I25" s="43">
        <f t="shared" si="0"/>
        <v>0</v>
      </c>
      <c r="J25" s="25">
        <f t="shared" si="1"/>
        <v>0</v>
      </c>
    </row>
    <row r="26" spans="1:10" ht="23.25" x14ac:dyDescent="0.35">
      <c r="A26" s="18" t="s">
        <v>648</v>
      </c>
      <c r="B26" s="26">
        <v>3.5</v>
      </c>
      <c r="C26" s="23"/>
      <c r="D26" s="23"/>
      <c r="E26" s="23"/>
      <c r="F26" s="23">
        <v>0</v>
      </c>
      <c r="G26" s="23"/>
      <c r="H26" s="23">
        <v>0</v>
      </c>
      <c r="I26" s="43">
        <f t="shared" si="0"/>
        <v>0</v>
      </c>
      <c r="J26" s="25">
        <f t="shared" si="1"/>
        <v>0</v>
      </c>
    </row>
    <row r="27" spans="1:10" ht="23.25" x14ac:dyDescent="0.35">
      <c r="A27" s="18" t="s">
        <v>649</v>
      </c>
      <c r="B27" s="26">
        <v>3.5</v>
      </c>
      <c r="C27" s="23"/>
      <c r="D27" s="23"/>
      <c r="E27" s="23"/>
      <c r="F27" s="23"/>
      <c r="G27" s="23"/>
      <c r="H27" s="23">
        <v>0</v>
      </c>
      <c r="I27" s="43">
        <f t="shared" si="0"/>
        <v>0</v>
      </c>
      <c r="J27" s="25">
        <f t="shared" si="1"/>
        <v>0</v>
      </c>
    </row>
    <row r="28" spans="1:10" ht="23.25" x14ac:dyDescent="0.35">
      <c r="A28" s="18" t="s">
        <v>650</v>
      </c>
      <c r="B28" s="26">
        <v>3.5</v>
      </c>
      <c r="C28" s="23"/>
      <c r="D28" s="23"/>
      <c r="E28" s="23"/>
      <c r="F28" s="23"/>
      <c r="G28" s="23"/>
      <c r="H28" s="23">
        <v>0</v>
      </c>
      <c r="I28" s="43">
        <f t="shared" si="0"/>
        <v>0</v>
      </c>
      <c r="J28" s="25">
        <f t="shared" si="1"/>
        <v>0</v>
      </c>
    </row>
    <row r="29" spans="1:10" ht="23.25" x14ac:dyDescent="0.35">
      <c r="A29" s="18" t="s">
        <v>651</v>
      </c>
      <c r="B29" s="26">
        <v>3.5</v>
      </c>
      <c r="C29" s="23"/>
      <c r="D29" s="23"/>
      <c r="E29" s="23"/>
      <c r="F29" s="23"/>
      <c r="G29" s="23"/>
      <c r="H29" s="23">
        <v>0</v>
      </c>
      <c r="I29" s="43">
        <f t="shared" si="0"/>
        <v>0</v>
      </c>
      <c r="J29" s="25">
        <f t="shared" si="1"/>
        <v>0</v>
      </c>
    </row>
    <row r="30" spans="1:10" ht="23.25" x14ac:dyDescent="0.35">
      <c r="A30" s="18" t="s">
        <v>652</v>
      </c>
      <c r="B30" s="26">
        <v>3.5</v>
      </c>
      <c r="C30" s="23"/>
      <c r="D30" s="23"/>
      <c r="E30" s="23"/>
      <c r="F30" s="23"/>
      <c r="G30" s="23"/>
      <c r="H30" s="23">
        <v>0</v>
      </c>
      <c r="I30" s="43">
        <f t="shared" si="0"/>
        <v>0</v>
      </c>
      <c r="J30" s="25">
        <f t="shared" si="1"/>
        <v>0</v>
      </c>
    </row>
    <row r="31" spans="1:10" ht="23.25" x14ac:dyDescent="0.35">
      <c r="A31" s="18" t="s">
        <v>653</v>
      </c>
      <c r="B31" s="26">
        <v>3.5</v>
      </c>
      <c r="C31" s="23"/>
      <c r="D31" s="23"/>
      <c r="E31" s="23"/>
      <c r="F31" s="23"/>
      <c r="G31" s="23"/>
      <c r="H31" s="23">
        <v>0</v>
      </c>
      <c r="I31" s="43">
        <f t="shared" si="0"/>
        <v>0</v>
      </c>
      <c r="J31" s="25">
        <f t="shared" si="1"/>
        <v>0</v>
      </c>
    </row>
    <row r="32" spans="1:10" ht="23.25" x14ac:dyDescent="0.35">
      <c r="A32" s="18" t="s">
        <v>654</v>
      </c>
      <c r="B32" s="26">
        <v>3.5</v>
      </c>
      <c r="C32" s="23"/>
      <c r="D32" s="23"/>
      <c r="E32" s="23"/>
      <c r="F32" s="23"/>
      <c r="G32" s="23"/>
      <c r="H32" s="23">
        <v>0</v>
      </c>
      <c r="I32" s="43">
        <f t="shared" si="0"/>
        <v>0</v>
      </c>
      <c r="J32" s="25">
        <f t="shared" si="1"/>
        <v>0</v>
      </c>
    </row>
    <row r="33" spans="1:10" ht="23.25" x14ac:dyDescent="0.35">
      <c r="A33" s="18" t="s">
        <v>655</v>
      </c>
      <c r="B33" s="26">
        <v>3.5</v>
      </c>
      <c r="C33" s="23"/>
      <c r="D33" s="23"/>
      <c r="E33" s="23"/>
      <c r="F33" s="23"/>
      <c r="G33" s="23"/>
      <c r="H33" s="23">
        <v>0</v>
      </c>
      <c r="I33" s="43">
        <f t="shared" si="0"/>
        <v>0</v>
      </c>
      <c r="J33" s="25">
        <f t="shared" si="1"/>
        <v>0</v>
      </c>
    </row>
    <row r="34" spans="1:10" ht="23.25" x14ac:dyDescent="0.35">
      <c r="A34" s="18" t="s">
        <v>636</v>
      </c>
      <c r="B34" s="26">
        <v>3.5</v>
      </c>
      <c r="C34" s="23"/>
      <c r="D34" s="23"/>
      <c r="E34" s="23"/>
      <c r="F34" s="23"/>
      <c r="G34" s="23"/>
      <c r="H34" s="23">
        <v>0</v>
      </c>
      <c r="I34" s="43">
        <f t="shared" si="0"/>
        <v>0</v>
      </c>
      <c r="J34" s="25">
        <f t="shared" si="1"/>
        <v>0</v>
      </c>
    </row>
    <row r="35" spans="1:10" ht="23.25" x14ac:dyDescent="0.35">
      <c r="A35" s="18" t="s">
        <v>656</v>
      </c>
      <c r="B35" s="26">
        <v>3.5</v>
      </c>
      <c r="C35" s="23"/>
      <c r="D35" s="23"/>
      <c r="E35" s="23"/>
      <c r="F35" s="23"/>
      <c r="G35" s="23"/>
      <c r="H35" s="23">
        <v>0</v>
      </c>
      <c r="I35" s="43">
        <f t="shared" si="0"/>
        <v>0</v>
      </c>
      <c r="J35" s="25">
        <f t="shared" si="1"/>
        <v>0</v>
      </c>
    </row>
    <row r="36" spans="1:10" ht="23.25" x14ac:dyDescent="0.35">
      <c r="A36" s="18" t="s">
        <v>657</v>
      </c>
      <c r="B36" s="26">
        <v>3.5</v>
      </c>
      <c r="C36" s="23"/>
      <c r="D36" s="23"/>
      <c r="E36" s="23"/>
      <c r="F36" s="23"/>
      <c r="G36" s="23"/>
      <c r="H36" s="23">
        <v>0</v>
      </c>
      <c r="I36" s="43">
        <f t="shared" si="0"/>
        <v>0</v>
      </c>
      <c r="J36" s="25">
        <f t="shared" si="1"/>
        <v>0</v>
      </c>
    </row>
    <row r="37" spans="1:10" s="64" customFormat="1" ht="23.25" x14ac:dyDescent="0.35">
      <c r="A37" s="128" t="s">
        <v>658</v>
      </c>
      <c r="B37" s="26">
        <v>3.5</v>
      </c>
      <c r="C37" s="133"/>
      <c r="D37" s="133"/>
      <c r="E37" s="133"/>
      <c r="F37" s="133"/>
      <c r="G37" s="133"/>
      <c r="H37" s="133">
        <v>0</v>
      </c>
      <c r="I37" s="134">
        <f t="shared" si="0"/>
        <v>0</v>
      </c>
      <c r="J37" s="139">
        <f t="shared" si="1"/>
        <v>0</v>
      </c>
    </row>
    <row r="38" spans="1:10" ht="23.25" x14ac:dyDescent="0.35">
      <c r="A38" s="18" t="s">
        <v>659</v>
      </c>
      <c r="B38" s="26">
        <v>3.5</v>
      </c>
      <c r="C38" s="23"/>
      <c r="D38" s="23"/>
      <c r="E38" s="23"/>
      <c r="F38" s="23"/>
      <c r="G38" s="23"/>
      <c r="H38" s="23">
        <v>0</v>
      </c>
      <c r="I38" s="43">
        <f>SUM(C38:H38)</f>
        <v>0</v>
      </c>
      <c r="J38" s="25">
        <f t="shared" si="1"/>
        <v>0</v>
      </c>
    </row>
    <row r="39" spans="1:10" ht="24.95" customHeight="1" x14ac:dyDescent="0.35">
      <c r="A39" s="509" t="s">
        <v>763</v>
      </c>
      <c r="B39" s="510"/>
      <c r="C39" s="510"/>
      <c r="D39" s="510"/>
      <c r="E39" s="510"/>
      <c r="F39" s="510"/>
      <c r="G39" s="510"/>
      <c r="H39" s="511"/>
      <c r="I39" s="90">
        <f>SUM(I10:I38)</f>
        <v>0</v>
      </c>
      <c r="J39" s="91">
        <f>SUM(J10:J38)</f>
        <v>0</v>
      </c>
    </row>
    <row r="40" spans="1:10" ht="24.95" customHeight="1" x14ac:dyDescent="0.2">
      <c r="A40" s="458" t="s">
        <v>756</v>
      </c>
      <c r="B40" s="459"/>
      <c r="C40" s="459"/>
      <c r="D40" s="459"/>
      <c r="E40" s="459"/>
      <c r="F40" s="459"/>
      <c r="G40" s="459"/>
      <c r="H40" s="459"/>
      <c r="I40" s="459"/>
      <c r="J40" s="460"/>
    </row>
  </sheetData>
  <sheetProtection selectLockedCells="1"/>
  <mergeCells count="18">
    <mergeCell ref="A40:J40"/>
    <mergeCell ref="A5:J5"/>
    <mergeCell ref="A6:J6"/>
    <mergeCell ref="A7:I7"/>
    <mergeCell ref="A39:H39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700-000000000000}"/>
    <hyperlink ref="A6:J6" location="Table_of_Contents" display="Table of Contents" xr:uid="{00000000-0004-0000-3700-000001000000}"/>
    <hyperlink ref="A9" r:id="rId1" xr:uid="{00000000-0004-0000-3700-000002000000}"/>
    <hyperlink ref="A37" r:id="rId2" xr:uid="{00000000-0004-0000-3700-000003000000}"/>
  </hyperlinks>
  <pageMargins left="0.75" right="0.75" top="1" bottom="1" header="0.5" footer="0.5"/>
  <pageSetup orientation="portrait" horizontalDpi="4294967293" verticalDpi="0" r:id="rId3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F22"/>
  <sheetViews>
    <sheetView showZeros="0" topLeftCell="A9" workbookViewId="0">
      <selection activeCell="A10" sqref="A10:XFD10"/>
    </sheetView>
  </sheetViews>
  <sheetFormatPr defaultRowHeight="12.75" x14ac:dyDescent="0.2"/>
  <cols>
    <col min="1" max="1" width="51.5703125" customWidth="1"/>
    <col min="2" max="2" width="20.7109375" customWidth="1"/>
    <col min="3" max="3" width="14.7109375" customWidth="1"/>
    <col min="4" max="4" width="18.85546875" customWidth="1"/>
    <col min="5" max="5" width="22.7109375" customWidth="1"/>
    <col min="6" max="6" width="23.28515625" customWidth="1"/>
  </cols>
  <sheetData>
    <row r="1" spans="1:6" ht="23.25" x14ac:dyDescent="0.35">
      <c r="A1" s="471" t="s">
        <v>754</v>
      </c>
      <c r="B1" s="471"/>
      <c r="C1" s="471"/>
      <c r="D1" s="471"/>
      <c r="E1" s="471"/>
      <c r="F1" s="471"/>
    </row>
    <row r="2" spans="1:6" s="67" customFormat="1" ht="23.25" x14ac:dyDescent="0.2">
      <c r="A2" s="472" t="s">
        <v>0</v>
      </c>
      <c r="B2" s="472"/>
      <c r="C2" s="472"/>
      <c r="D2" s="472"/>
      <c r="E2" s="472"/>
      <c r="F2" s="472"/>
    </row>
    <row r="3" spans="1:6" s="67" customFormat="1" ht="23.25" x14ac:dyDescent="0.2">
      <c r="A3" s="472" t="s">
        <v>760</v>
      </c>
      <c r="B3" s="472"/>
      <c r="C3" s="472"/>
      <c r="D3" s="472"/>
      <c r="E3" s="472"/>
      <c r="F3" s="472"/>
    </row>
    <row r="4" spans="1:6" s="67" customFormat="1" ht="23.25" x14ac:dyDescent="0.2">
      <c r="A4" s="476" t="s">
        <v>963</v>
      </c>
      <c r="B4" s="472"/>
      <c r="C4" s="472"/>
      <c r="D4" s="472"/>
      <c r="E4" s="472"/>
      <c r="F4" s="472"/>
    </row>
    <row r="5" spans="1:6" s="67" customFormat="1" ht="23.25" x14ac:dyDescent="0.2">
      <c r="A5" s="472" t="s">
        <v>757</v>
      </c>
      <c r="B5" s="472"/>
      <c r="C5" s="472"/>
      <c r="D5" s="472"/>
      <c r="E5" s="472"/>
      <c r="F5" s="472"/>
    </row>
    <row r="6" spans="1:6" ht="23.25" x14ac:dyDescent="0.2">
      <c r="A6" s="454" t="s">
        <v>730</v>
      </c>
      <c r="B6" s="454"/>
      <c r="C6" s="454"/>
      <c r="D6" s="454"/>
      <c r="E6" s="454"/>
      <c r="F6" s="454"/>
    </row>
    <row r="7" spans="1:6" ht="24.95" customHeight="1" x14ac:dyDescent="0.2">
      <c r="A7" s="444" t="s">
        <v>729</v>
      </c>
      <c r="B7" s="444"/>
      <c r="C7" s="444"/>
      <c r="D7" s="444"/>
      <c r="E7" s="444"/>
      <c r="F7" s="444"/>
    </row>
    <row r="8" spans="1:6" s="71" customFormat="1" ht="24.95" customHeight="1" x14ac:dyDescent="0.2">
      <c r="A8" s="450" t="s">
        <v>764</v>
      </c>
      <c r="B8" s="450"/>
      <c r="C8" s="450"/>
      <c r="D8" s="450"/>
      <c r="E8" s="450"/>
      <c r="F8" s="88">
        <f>E20</f>
        <v>0</v>
      </c>
    </row>
    <row r="9" spans="1:6" ht="23.25" x14ac:dyDescent="0.35">
      <c r="A9" s="8" t="s">
        <v>16</v>
      </c>
      <c r="B9" s="467" t="s">
        <v>715</v>
      </c>
      <c r="C9" s="469" t="s">
        <v>907</v>
      </c>
      <c r="D9" s="469" t="s">
        <v>950</v>
      </c>
      <c r="E9" s="469" t="s">
        <v>8</v>
      </c>
      <c r="F9" s="467" t="s">
        <v>10</v>
      </c>
    </row>
    <row r="10" spans="1:6" s="311" customFormat="1" ht="23.25" x14ac:dyDescent="0.2">
      <c r="A10" s="236" t="s">
        <v>734</v>
      </c>
      <c r="B10" s="468"/>
      <c r="C10" s="470"/>
      <c r="D10" s="470"/>
      <c r="E10" s="470"/>
      <c r="F10" s="468"/>
    </row>
    <row r="11" spans="1:6" s="293" customFormat="1" ht="23.25" x14ac:dyDescent="0.35">
      <c r="A11" s="217" t="s">
        <v>969</v>
      </c>
      <c r="B11" s="26">
        <v>6.5</v>
      </c>
      <c r="C11" s="27">
        <v>0</v>
      </c>
      <c r="D11" s="23">
        <v>0</v>
      </c>
      <c r="E11" s="32">
        <f t="shared" ref="E11" si="0">SUM(C11:D11)</f>
        <v>0</v>
      </c>
      <c r="F11" s="25">
        <f t="shared" ref="F11" si="1">B11*E11</f>
        <v>0</v>
      </c>
    </row>
    <row r="12" spans="1:6" ht="23.25" x14ac:dyDescent="0.35">
      <c r="A12" s="29" t="s">
        <v>964</v>
      </c>
      <c r="B12" s="26">
        <v>6.5</v>
      </c>
      <c r="C12" s="27">
        <v>0</v>
      </c>
      <c r="D12" s="23">
        <v>0</v>
      </c>
      <c r="E12" s="32">
        <f t="shared" ref="E12:E18" si="2">SUM(C12:D12)</f>
        <v>0</v>
      </c>
      <c r="F12" s="25">
        <f t="shared" ref="F12:F18" si="3">B12*E12</f>
        <v>0</v>
      </c>
    </row>
    <row r="13" spans="1:6" ht="23.25" x14ac:dyDescent="0.35">
      <c r="A13" s="18" t="s">
        <v>965</v>
      </c>
      <c r="B13" s="26">
        <v>6.5</v>
      </c>
      <c r="C13" s="27">
        <v>0</v>
      </c>
      <c r="D13" s="23">
        <v>0</v>
      </c>
      <c r="E13" s="32">
        <f t="shared" si="2"/>
        <v>0</v>
      </c>
      <c r="F13" s="25">
        <f t="shared" si="3"/>
        <v>0</v>
      </c>
    </row>
    <row r="14" spans="1:6" ht="23.25" x14ac:dyDescent="0.35">
      <c r="A14" s="18" t="s">
        <v>966</v>
      </c>
      <c r="B14" s="26">
        <v>6.5</v>
      </c>
      <c r="C14" s="27">
        <v>0</v>
      </c>
      <c r="D14" s="23">
        <v>0</v>
      </c>
      <c r="E14" s="32">
        <f t="shared" si="2"/>
        <v>0</v>
      </c>
      <c r="F14" s="25">
        <f t="shared" si="3"/>
        <v>0</v>
      </c>
    </row>
    <row r="15" spans="1:6" ht="23.25" x14ac:dyDescent="0.35">
      <c r="A15" s="18" t="s">
        <v>967</v>
      </c>
      <c r="B15" s="26">
        <v>6.5</v>
      </c>
      <c r="C15" s="27">
        <v>0</v>
      </c>
      <c r="D15" s="23">
        <v>0</v>
      </c>
      <c r="E15" s="32">
        <f t="shared" si="2"/>
        <v>0</v>
      </c>
      <c r="F15" s="25">
        <f t="shared" si="3"/>
        <v>0</v>
      </c>
    </row>
    <row r="16" spans="1:6" ht="23.25" x14ac:dyDescent="0.35">
      <c r="A16" s="18" t="s">
        <v>970</v>
      </c>
      <c r="B16" s="26">
        <v>6.5</v>
      </c>
      <c r="C16" s="27">
        <v>0</v>
      </c>
      <c r="D16" s="23">
        <v>0</v>
      </c>
      <c r="E16" s="32">
        <f t="shared" ref="E16" si="4">SUM(C16:D16)</f>
        <v>0</v>
      </c>
      <c r="F16" s="25">
        <f t="shared" ref="F16" si="5">B16*E16</f>
        <v>0</v>
      </c>
    </row>
    <row r="17" spans="1:6" ht="23.25" x14ac:dyDescent="0.35">
      <c r="A17" s="18" t="s">
        <v>968</v>
      </c>
      <c r="B17" s="26">
        <v>6.5</v>
      </c>
      <c r="C17" s="27">
        <v>0</v>
      </c>
      <c r="D17" s="23">
        <v>0</v>
      </c>
      <c r="E17" s="32">
        <f t="shared" si="2"/>
        <v>0</v>
      </c>
      <c r="F17" s="25">
        <f t="shared" si="3"/>
        <v>0</v>
      </c>
    </row>
    <row r="18" spans="1:6" ht="23.25" x14ac:dyDescent="0.35">
      <c r="A18" s="18"/>
      <c r="B18" s="26">
        <v>0</v>
      </c>
      <c r="C18" s="27">
        <v>0</v>
      </c>
      <c r="D18" s="23">
        <v>0</v>
      </c>
      <c r="E18" s="32">
        <f t="shared" si="2"/>
        <v>0</v>
      </c>
      <c r="F18" s="25">
        <f t="shared" si="3"/>
        <v>0</v>
      </c>
    </row>
    <row r="19" spans="1:6" ht="23.25" x14ac:dyDescent="0.35">
      <c r="A19" s="8" t="s">
        <v>16</v>
      </c>
      <c r="B19" s="53" t="s">
        <v>808</v>
      </c>
      <c r="C19" s="81" t="str">
        <f>C9</f>
        <v>2/0</v>
      </c>
      <c r="D19" s="57" t="str">
        <f>D9</f>
        <v>1/0</v>
      </c>
      <c r="E19" s="20" t="s">
        <v>8</v>
      </c>
      <c r="F19" s="19" t="s">
        <v>10</v>
      </c>
    </row>
    <row r="20" spans="1:6" s="58" customFormat="1" ht="23.25" customHeight="1" x14ac:dyDescent="0.35">
      <c r="A20" s="446" t="s">
        <v>763</v>
      </c>
      <c r="B20" s="446"/>
      <c r="C20" s="32">
        <f>SUM(C11:C18)</f>
        <v>0</v>
      </c>
      <c r="D20" s="32">
        <f>SUM(D11:D18)</f>
        <v>0</v>
      </c>
      <c r="E20" s="32">
        <f>SUM(E11:E18)</f>
        <v>0</v>
      </c>
      <c r="F20" s="91">
        <f>SUM(F11:F18)</f>
        <v>0</v>
      </c>
    </row>
    <row r="21" spans="1:6" s="58" customFormat="1" ht="23.25" customHeight="1" x14ac:dyDescent="0.2">
      <c r="A21" s="477" t="s">
        <v>730</v>
      </c>
      <c r="B21" s="478"/>
      <c r="C21" s="478"/>
      <c r="D21" s="478"/>
      <c r="E21" s="478"/>
      <c r="F21" s="479"/>
    </row>
    <row r="22" spans="1:6" ht="24.95" customHeight="1" x14ac:dyDescent="0.2">
      <c r="A22" s="458" t="s">
        <v>756</v>
      </c>
      <c r="B22" s="459"/>
      <c r="C22" s="459"/>
      <c r="D22" s="459"/>
      <c r="E22" s="459"/>
      <c r="F22" s="460"/>
    </row>
  </sheetData>
  <sheetProtection selectLockedCells="1"/>
  <mergeCells count="16">
    <mergeCell ref="A22:F22"/>
    <mergeCell ref="A6:F6"/>
    <mergeCell ref="A7:F7"/>
    <mergeCell ref="A8:E8"/>
    <mergeCell ref="A20:B20"/>
    <mergeCell ref="B9:B10"/>
    <mergeCell ref="C9:C10"/>
    <mergeCell ref="A21:F21"/>
    <mergeCell ref="F9:F10"/>
    <mergeCell ref="D9:D10"/>
    <mergeCell ref="A1:F1"/>
    <mergeCell ref="A2:F2"/>
    <mergeCell ref="A3:F3"/>
    <mergeCell ref="A5:F5"/>
    <mergeCell ref="E9:E10"/>
    <mergeCell ref="A4:F4"/>
  </mergeCells>
  <phoneticPr fontId="31" type="noConversion"/>
  <hyperlinks>
    <hyperlink ref="A6:F6" location="Account_Summary" display="Account Summary" xr:uid="{00000000-0004-0000-0500-000000000000}"/>
    <hyperlink ref="A7:F7" location="Table_of_Contents" display="Table of Contents" xr:uid="{00000000-0004-0000-0500-000001000000}"/>
    <hyperlink ref="A21:F21" location="Account_Summary" display="Account Summary" xr:uid="{00000000-0004-0000-0500-000003000000}"/>
    <hyperlink ref="A10" r:id="rId1" xr:uid="{16007E0F-D5C4-4C66-A483-F7A3D466548F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800-000000000000}">
  <dimension ref="A1:J25"/>
  <sheetViews>
    <sheetView showZeros="0" zoomScale="80" workbookViewId="0">
      <selection activeCell="A5" sqref="A5:J5"/>
    </sheetView>
  </sheetViews>
  <sheetFormatPr defaultRowHeight="12.75" x14ac:dyDescent="0.2"/>
  <cols>
    <col min="1" max="1" width="40.28515625" customWidth="1"/>
    <col min="2" max="2" width="28.85546875" customWidth="1"/>
    <col min="3" max="8" width="9.28515625" bestFit="1" customWidth="1"/>
    <col min="9" max="9" width="25.5703125" customWidth="1"/>
    <col min="10" max="10" width="24.855468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35">
      <c r="A8" s="8" t="s">
        <v>721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89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253</v>
      </c>
      <c r="B10" s="26">
        <v>1.75</v>
      </c>
      <c r="C10" s="27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32">
        <f t="shared" ref="I10:I23" si="0">SUM(C10:H10)</f>
        <v>0</v>
      </c>
      <c r="J10" s="25">
        <f t="shared" ref="J10:J23" si="1">B10*I10</f>
        <v>0</v>
      </c>
    </row>
    <row r="11" spans="1:10" ht="23.25" x14ac:dyDescent="0.35">
      <c r="A11" s="18" t="s">
        <v>254</v>
      </c>
      <c r="B11" s="26">
        <v>1.75</v>
      </c>
      <c r="C11" s="27">
        <v>0</v>
      </c>
      <c r="D11" s="23"/>
      <c r="E11" s="23"/>
      <c r="F11" s="23"/>
      <c r="G11" s="23"/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18" t="s">
        <v>255</v>
      </c>
      <c r="B12" s="26">
        <v>1.75</v>
      </c>
      <c r="C12" s="27">
        <v>0</v>
      </c>
      <c r="D12" s="23"/>
      <c r="E12" s="23"/>
      <c r="F12" s="23"/>
      <c r="G12" s="23"/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18" t="s">
        <v>256</v>
      </c>
      <c r="B13" s="26">
        <v>1.75</v>
      </c>
      <c r="C13" s="27">
        <v>0</v>
      </c>
      <c r="D13" s="23"/>
      <c r="E13" s="23"/>
      <c r="F13" s="23"/>
      <c r="G13" s="23"/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18" t="s">
        <v>83</v>
      </c>
      <c r="B14" s="26">
        <v>1.75</v>
      </c>
      <c r="C14" s="27">
        <v>0</v>
      </c>
      <c r="D14" s="23"/>
      <c r="E14" s="23"/>
      <c r="F14" s="23"/>
      <c r="G14" s="23"/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18" t="s">
        <v>257</v>
      </c>
      <c r="B15" s="26">
        <v>1.75</v>
      </c>
      <c r="C15" s="27">
        <v>0</v>
      </c>
      <c r="D15" s="23"/>
      <c r="E15" s="23"/>
      <c r="F15" s="23"/>
      <c r="G15" s="23"/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18" t="s">
        <v>85</v>
      </c>
      <c r="B16" s="26">
        <v>1.75</v>
      </c>
      <c r="C16" s="27">
        <v>0</v>
      </c>
      <c r="D16" s="23"/>
      <c r="E16" s="23"/>
      <c r="F16" s="23"/>
      <c r="G16" s="23"/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258</v>
      </c>
      <c r="B17" s="26">
        <v>1.75</v>
      </c>
      <c r="C17" s="27">
        <v>0</v>
      </c>
      <c r="D17" s="23"/>
      <c r="E17" s="23"/>
      <c r="F17" s="23"/>
      <c r="G17" s="23"/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259</v>
      </c>
      <c r="B18" s="26">
        <v>1.75</v>
      </c>
      <c r="C18" s="27">
        <v>0</v>
      </c>
      <c r="D18" s="23"/>
      <c r="E18" s="23"/>
      <c r="F18" s="23"/>
      <c r="G18" s="23"/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260</v>
      </c>
      <c r="B19" s="26">
        <v>1.75</v>
      </c>
      <c r="C19" s="27">
        <v>0</v>
      </c>
      <c r="D19" s="23"/>
      <c r="E19" s="23"/>
      <c r="F19" s="23"/>
      <c r="G19" s="23"/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18" t="s">
        <v>261</v>
      </c>
      <c r="B20" s="26">
        <v>1.75</v>
      </c>
      <c r="C20" s="27">
        <v>0</v>
      </c>
      <c r="D20" s="23"/>
      <c r="E20" s="23"/>
      <c r="F20" s="23"/>
      <c r="G20" s="23"/>
      <c r="H20" s="23">
        <v>0</v>
      </c>
      <c r="I20" s="32">
        <f t="shared" si="0"/>
        <v>0</v>
      </c>
      <c r="J20" s="25">
        <f t="shared" si="1"/>
        <v>0</v>
      </c>
    </row>
    <row r="21" spans="1:10" ht="23.25" x14ac:dyDescent="0.35">
      <c r="A21" s="18" t="s">
        <v>262</v>
      </c>
      <c r="B21" s="26">
        <v>1.75</v>
      </c>
      <c r="C21" s="27">
        <v>0</v>
      </c>
      <c r="D21" s="23"/>
      <c r="E21" s="23"/>
      <c r="F21" s="23"/>
      <c r="G21" s="23"/>
      <c r="H21" s="23">
        <v>0</v>
      </c>
      <c r="I21" s="32">
        <f t="shared" si="0"/>
        <v>0</v>
      </c>
      <c r="J21" s="25">
        <f t="shared" si="1"/>
        <v>0</v>
      </c>
    </row>
    <row r="22" spans="1:10" ht="23.25" x14ac:dyDescent="0.35">
      <c r="A22" s="18" t="s">
        <v>263</v>
      </c>
      <c r="B22" s="26">
        <v>1.75</v>
      </c>
      <c r="C22" s="27">
        <v>0</v>
      </c>
      <c r="D22" s="23"/>
      <c r="E22" s="23"/>
      <c r="F22" s="23"/>
      <c r="G22" s="23"/>
      <c r="H22" s="23">
        <v>0</v>
      </c>
      <c r="I22" s="32">
        <f t="shared" si="0"/>
        <v>0</v>
      </c>
      <c r="J22" s="25">
        <f t="shared" si="1"/>
        <v>0</v>
      </c>
    </row>
    <row r="23" spans="1:10" ht="23.25" x14ac:dyDescent="0.35">
      <c r="A23" s="18" t="s">
        <v>93</v>
      </c>
      <c r="B23" s="26">
        <v>1.75</v>
      </c>
      <c r="C23" s="27">
        <v>0</v>
      </c>
      <c r="D23" s="23"/>
      <c r="E23" s="23"/>
      <c r="F23" s="23"/>
      <c r="G23" s="23"/>
      <c r="H23" s="23">
        <v>0</v>
      </c>
      <c r="I23" s="32">
        <f t="shared" si="0"/>
        <v>0</v>
      </c>
      <c r="J23" s="25">
        <f t="shared" si="1"/>
        <v>0</v>
      </c>
    </row>
    <row r="24" spans="1:10" ht="24.95" customHeight="1" x14ac:dyDescent="0.35">
      <c r="A24" s="509" t="s">
        <v>763</v>
      </c>
      <c r="B24" s="510"/>
      <c r="C24" s="510"/>
      <c r="D24" s="510"/>
      <c r="E24" s="510"/>
      <c r="F24" s="510"/>
      <c r="G24" s="510"/>
      <c r="H24" s="511"/>
      <c r="I24" s="90">
        <f>SUM(I10:I23)</f>
        <v>0</v>
      </c>
      <c r="J24" s="91">
        <f>SUM(J10:J23)</f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A5:J5"/>
    <mergeCell ref="A6:J6"/>
    <mergeCell ref="A7:I7"/>
    <mergeCell ref="A24:H24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800-000000000000}"/>
    <hyperlink ref="A6:J6" location="Table_of_Contents" display="Table of Contents" xr:uid="{00000000-0004-0000-3800-000001000000}"/>
    <hyperlink ref="A9" r:id="rId1" xr:uid="{00000000-0004-0000-3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900-000000000000}">
  <sheetPr>
    <pageSetUpPr fitToPage="1"/>
  </sheetPr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5.140625" customWidth="1"/>
    <col min="2" max="2" width="27.140625" customWidth="1"/>
    <col min="9" max="9" width="24.28515625" customWidth="1"/>
    <col min="10" max="10" width="25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ht="23.25" x14ac:dyDescent="0.35">
      <c r="A8" s="8" t="s">
        <v>607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89" t="s">
        <v>734</v>
      </c>
      <c r="B9" s="595"/>
      <c r="C9" s="594"/>
      <c r="D9" s="594"/>
      <c r="E9" s="594"/>
      <c r="F9" s="594"/>
      <c r="G9" s="594"/>
      <c r="H9" s="594"/>
      <c r="I9" s="594"/>
      <c r="J9" s="595"/>
    </row>
    <row r="10" spans="1:10" ht="23.25" x14ac:dyDescent="0.2">
      <c r="A10" s="345" t="s">
        <v>986</v>
      </c>
      <c r="B10" s="315">
        <v>3.5</v>
      </c>
      <c r="C10" s="313">
        <v>0</v>
      </c>
      <c r="D10" s="313"/>
      <c r="E10" s="313"/>
      <c r="F10" s="313"/>
      <c r="G10" s="313"/>
      <c r="H10" s="313"/>
      <c r="I10" s="313">
        <f>SUM(C10:H10)</f>
        <v>0</v>
      </c>
      <c r="J10" s="315">
        <f>B10*I10</f>
        <v>0</v>
      </c>
    </row>
    <row r="11" spans="1:10" ht="23.25" x14ac:dyDescent="0.2">
      <c r="A11" s="345" t="s">
        <v>1015</v>
      </c>
      <c r="B11" s="315">
        <v>3.5</v>
      </c>
      <c r="C11" s="313"/>
      <c r="D11" s="313"/>
      <c r="E11" s="313">
        <v>0</v>
      </c>
      <c r="F11" s="313"/>
      <c r="G11" s="313"/>
      <c r="H11" s="313"/>
      <c r="I11" s="313">
        <f>SUM(C11:H11)</f>
        <v>0</v>
      </c>
      <c r="J11" s="315">
        <f>B11*I11</f>
        <v>0</v>
      </c>
    </row>
    <row r="12" spans="1:10" ht="23.25" x14ac:dyDescent="0.35">
      <c r="A12" s="18" t="s">
        <v>608</v>
      </c>
      <c r="B12" s="315">
        <v>3.5</v>
      </c>
      <c r="C12" s="27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96">
        <f>SUM(C12:H12)</f>
        <v>0</v>
      </c>
      <c r="J12" s="103">
        <f>B12*I12</f>
        <v>0</v>
      </c>
    </row>
    <row r="13" spans="1:10" ht="23.25" x14ac:dyDescent="0.35">
      <c r="A13" s="52" t="s">
        <v>609</v>
      </c>
      <c r="B13" s="315">
        <v>3.5</v>
      </c>
      <c r="C13" s="27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96">
        <f>SUM(C13:H13)</f>
        <v>0</v>
      </c>
      <c r="J13" s="103">
        <f>B13*I13</f>
        <v>0</v>
      </c>
    </row>
    <row r="14" spans="1:10" ht="23.25" x14ac:dyDescent="0.35">
      <c r="A14" s="18" t="s">
        <v>610</v>
      </c>
      <c r="B14" s="315">
        <v>3.5</v>
      </c>
      <c r="C14" s="27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96">
        <f>SUM(C14:H14)</f>
        <v>0</v>
      </c>
      <c r="J14" s="103">
        <f>B14*I14</f>
        <v>0</v>
      </c>
    </row>
    <row r="15" spans="1:10" ht="24.95" customHeight="1" x14ac:dyDescent="0.35">
      <c r="A15" s="509" t="s">
        <v>763</v>
      </c>
      <c r="B15" s="510"/>
      <c r="C15" s="510"/>
      <c r="D15" s="510"/>
      <c r="E15" s="510"/>
      <c r="F15" s="510"/>
      <c r="G15" s="510"/>
      <c r="H15" s="511"/>
      <c r="I15" s="104">
        <f>SUM(I9:I14)</f>
        <v>0</v>
      </c>
      <c r="J15" s="105">
        <f>SUM(J9:J14)</f>
        <v>0</v>
      </c>
    </row>
    <row r="16" spans="1:10" ht="24.95" customHeight="1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18">
    <mergeCell ref="A16:J16"/>
    <mergeCell ref="A5:J5"/>
    <mergeCell ref="A6:J6"/>
    <mergeCell ref="A7:I7"/>
    <mergeCell ref="A15:H15"/>
    <mergeCell ref="B8:B9"/>
    <mergeCell ref="C8:C9"/>
    <mergeCell ref="D8:D9"/>
    <mergeCell ref="E8:E9"/>
    <mergeCell ref="F8:F9"/>
    <mergeCell ref="A1:J1"/>
    <mergeCell ref="A2:J2"/>
    <mergeCell ref="A3:J3"/>
    <mergeCell ref="A4:J4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900-000000000000}"/>
    <hyperlink ref="A6:J6" location="Table_of_Contents" display="Table of Contents" xr:uid="{00000000-0004-0000-3900-000001000000}"/>
    <hyperlink ref="A13" r:id="rId1" xr:uid="{00000000-0004-0000-3900-000002000000}"/>
    <hyperlink ref="A9" r:id="rId2" xr:uid="{00000000-0004-0000-3900-000003000000}"/>
  </hyperlinks>
  <pageMargins left="0.75" right="0.75" top="1" bottom="1" header="0.5" footer="0.5"/>
  <pageSetup scale="74" orientation="landscape" horizontalDpi="4294967293" verticalDpi="0" r:id="rId3"/>
  <headerFooter alignWithMargins="0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A00-000000000000}">
  <sheetPr>
    <pageSetUpPr fitToPage="1"/>
  </sheetPr>
  <dimension ref="A1:I19"/>
  <sheetViews>
    <sheetView showZeros="0" topLeftCell="A5" workbookViewId="0">
      <selection activeCell="A9" sqref="A9"/>
    </sheetView>
  </sheetViews>
  <sheetFormatPr defaultRowHeight="12.75" x14ac:dyDescent="0.2"/>
  <cols>
    <col min="1" max="1" width="35.42578125" customWidth="1"/>
    <col min="2" max="2" width="24.140625" customWidth="1"/>
    <col min="8" max="8" width="23.85546875" customWidth="1"/>
    <col min="9" max="9" width="22.7109375" customWidth="1"/>
  </cols>
  <sheetData>
    <row r="1" spans="1:9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</row>
    <row r="2" spans="1:9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</row>
    <row r="3" spans="1:9" s="67" customFormat="1" ht="23.25" x14ac:dyDescent="0.2">
      <c r="A3" s="472" t="s">
        <v>805</v>
      </c>
      <c r="B3" s="472"/>
      <c r="C3" s="472"/>
      <c r="D3" s="472"/>
      <c r="E3" s="472"/>
      <c r="F3" s="472"/>
      <c r="G3" s="472"/>
      <c r="H3" s="472"/>
      <c r="I3" s="472"/>
    </row>
    <row r="4" spans="1:9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</row>
    <row r="5" spans="1:9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</row>
    <row r="6" spans="1:9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</row>
    <row r="7" spans="1:9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88">
        <f>H18</f>
        <v>0</v>
      </c>
    </row>
    <row r="8" spans="1:9" ht="23.25" x14ac:dyDescent="0.35">
      <c r="A8" s="8" t="s">
        <v>39</v>
      </c>
      <c r="B8" s="467" t="s">
        <v>715</v>
      </c>
      <c r="C8" s="469">
        <v>4</v>
      </c>
      <c r="D8" s="469">
        <v>6</v>
      </c>
      <c r="E8" s="469">
        <v>8</v>
      </c>
      <c r="F8" s="469">
        <v>10</v>
      </c>
      <c r="G8" s="469">
        <v>12</v>
      </c>
      <c r="H8" s="469" t="s">
        <v>8</v>
      </c>
      <c r="I8" s="467" t="s">
        <v>10</v>
      </c>
    </row>
    <row r="9" spans="1:9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68"/>
    </row>
    <row r="10" spans="1:9" ht="23.25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101">
        <f t="shared" ref="H10:H17" si="0">SUM(C10:G10)</f>
        <v>0</v>
      </c>
      <c r="I10" s="103">
        <f t="shared" ref="I10:I17" si="1">B10*H10</f>
        <v>0</v>
      </c>
    </row>
    <row r="11" spans="1:9" ht="23.25" x14ac:dyDescent="0.35">
      <c r="A11" s="18" t="s">
        <v>63</v>
      </c>
      <c r="B11" s="26">
        <v>2</v>
      </c>
      <c r="C11" s="23">
        <v>0</v>
      </c>
      <c r="D11" s="23"/>
      <c r="E11" s="23"/>
      <c r="F11" s="23"/>
      <c r="G11" s="23">
        <v>0</v>
      </c>
      <c r="H11" s="101">
        <f t="shared" si="0"/>
        <v>0</v>
      </c>
      <c r="I11" s="103">
        <f t="shared" si="1"/>
        <v>0</v>
      </c>
    </row>
    <row r="12" spans="1:9" ht="23.25" x14ac:dyDescent="0.35">
      <c r="A12" s="18" t="s">
        <v>267</v>
      </c>
      <c r="B12" s="26">
        <v>2</v>
      </c>
      <c r="C12" s="23">
        <v>0</v>
      </c>
      <c r="D12" s="23"/>
      <c r="E12" s="23"/>
      <c r="F12" s="23"/>
      <c r="G12" s="23">
        <v>0</v>
      </c>
      <c r="H12" s="101">
        <f t="shared" si="0"/>
        <v>0</v>
      </c>
      <c r="I12" s="103">
        <f t="shared" si="1"/>
        <v>0</v>
      </c>
    </row>
    <row r="13" spans="1:9" ht="23.25" x14ac:dyDescent="0.35">
      <c r="A13" s="18" t="s">
        <v>170</v>
      </c>
      <c r="B13" s="26">
        <v>2</v>
      </c>
      <c r="C13" s="23">
        <v>0</v>
      </c>
      <c r="D13" s="23"/>
      <c r="E13" s="23"/>
      <c r="F13" s="23"/>
      <c r="G13" s="23">
        <v>0</v>
      </c>
      <c r="H13" s="101">
        <f t="shared" si="0"/>
        <v>0</v>
      </c>
      <c r="I13" s="103">
        <f t="shared" si="1"/>
        <v>0</v>
      </c>
    </row>
    <row r="14" spans="1:9" ht="23.25" x14ac:dyDescent="0.35">
      <c r="A14" s="18" t="s">
        <v>268</v>
      </c>
      <c r="B14" s="26">
        <v>2</v>
      </c>
      <c r="C14" s="23">
        <v>0</v>
      </c>
      <c r="D14" s="23"/>
      <c r="E14" s="23"/>
      <c r="F14" s="23"/>
      <c r="G14" s="23">
        <v>0</v>
      </c>
      <c r="H14" s="101">
        <f t="shared" si="0"/>
        <v>0</v>
      </c>
      <c r="I14" s="103">
        <f t="shared" si="1"/>
        <v>0</v>
      </c>
    </row>
    <row r="15" spans="1:9" ht="23.25" x14ac:dyDescent="0.35">
      <c r="A15" s="18" t="s">
        <v>269</v>
      </c>
      <c r="B15" s="26">
        <v>2</v>
      </c>
      <c r="C15" s="23">
        <v>0</v>
      </c>
      <c r="D15" s="23"/>
      <c r="E15" s="23"/>
      <c r="F15" s="23"/>
      <c r="G15" s="23">
        <v>0</v>
      </c>
      <c r="H15" s="101">
        <f t="shared" si="0"/>
        <v>0</v>
      </c>
      <c r="I15" s="103">
        <f t="shared" si="1"/>
        <v>0</v>
      </c>
    </row>
    <row r="16" spans="1:9" ht="23.25" x14ac:dyDescent="0.35">
      <c r="A16" s="18" t="s">
        <v>270</v>
      </c>
      <c r="B16" s="26">
        <v>2</v>
      </c>
      <c r="C16" s="23">
        <v>0</v>
      </c>
      <c r="D16" s="23"/>
      <c r="E16" s="23"/>
      <c r="F16" s="23"/>
      <c r="G16" s="23">
        <v>0</v>
      </c>
      <c r="H16" s="101">
        <f t="shared" si="0"/>
        <v>0</v>
      </c>
      <c r="I16" s="103">
        <f t="shared" si="1"/>
        <v>0</v>
      </c>
    </row>
    <row r="17" spans="1:9" ht="23.25" x14ac:dyDescent="0.35">
      <c r="A17" s="18" t="s">
        <v>73</v>
      </c>
      <c r="B17" s="26">
        <v>2</v>
      </c>
      <c r="C17" s="23">
        <v>0</v>
      </c>
      <c r="D17" s="23"/>
      <c r="E17" s="23"/>
      <c r="F17" s="23"/>
      <c r="G17" s="23">
        <v>0</v>
      </c>
      <c r="H17" s="101">
        <f t="shared" si="0"/>
        <v>0</v>
      </c>
      <c r="I17" s="103">
        <f t="shared" si="1"/>
        <v>0</v>
      </c>
    </row>
    <row r="18" spans="1:9" ht="24.95" customHeight="1" x14ac:dyDescent="0.35">
      <c r="A18" s="509" t="s">
        <v>763</v>
      </c>
      <c r="B18" s="510"/>
      <c r="C18" s="510"/>
      <c r="D18" s="510"/>
      <c r="E18" s="510"/>
      <c r="F18" s="510"/>
      <c r="G18" s="511"/>
      <c r="H18" s="104">
        <f>SUM(H10:H17)</f>
        <v>0</v>
      </c>
      <c r="I18" s="105">
        <f>SUM(I10:I17)</f>
        <v>0</v>
      </c>
    </row>
    <row r="19" spans="1:9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60"/>
    </row>
  </sheetData>
  <sheetProtection selectLockedCells="1"/>
  <mergeCells count="17">
    <mergeCell ref="A19:I19"/>
    <mergeCell ref="A5:I5"/>
    <mergeCell ref="A6:I6"/>
    <mergeCell ref="A7:H7"/>
    <mergeCell ref="A18:G18"/>
    <mergeCell ref="B8:B9"/>
    <mergeCell ref="C8:C9"/>
    <mergeCell ref="D8:D9"/>
    <mergeCell ref="E8:E9"/>
    <mergeCell ref="F8:F9"/>
    <mergeCell ref="A1:I1"/>
    <mergeCell ref="A2:I2"/>
    <mergeCell ref="A3:I3"/>
    <mergeCell ref="A4:I4"/>
    <mergeCell ref="G8:G9"/>
    <mergeCell ref="H8:H9"/>
    <mergeCell ref="I8:I9"/>
  </mergeCells>
  <phoneticPr fontId="31" type="noConversion"/>
  <hyperlinks>
    <hyperlink ref="A5:I5" location="Account_Summary" display="Account Summary" xr:uid="{00000000-0004-0000-3A00-000000000000}"/>
    <hyperlink ref="A6:I6" location="Table_of_Contents" display="Table of Contents" xr:uid="{00000000-0004-0000-3A00-000001000000}"/>
    <hyperlink ref="A9" r:id="rId1" xr:uid="{00000000-0004-0000-3A00-000002000000}"/>
  </hyperlinks>
  <pageMargins left="0.75" right="0.75" top="1" bottom="1" header="0.5" footer="0.5"/>
  <pageSetup scale="76" orientation="landscape" horizontalDpi="4294967293" verticalDpi="0" r:id="rId2"/>
  <headerFooter alignWithMargins="0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B00-000000000000}">
  <sheetPr>
    <pageSetUpPr fitToPage="1"/>
  </sheetPr>
  <dimension ref="A1:J22"/>
  <sheetViews>
    <sheetView showZeros="0" topLeftCell="A10" workbookViewId="0">
      <selection activeCell="B11" sqref="B11:B20"/>
    </sheetView>
  </sheetViews>
  <sheetFormatPr defaultRowHeight="12.75" x14ac:dyDescent="0.2"/>
  <cols>
    <col min="1" max="1" width="44.140625" customWidth="1"/>
    <col min="2" max="2" width="30.140625" customWidth="1"/>
    <col min="9" max="9" width="16.5703125" customWidth="1"/>
    <col min="10" max="10" width="30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838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271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0" si="0">SUM(C10:H10)</f>
        <v>0</v>
      </c>
      <c r="J10" s="103">
        <f t="shared" ref="J10:J20" si="1">B10*I10</f>
        <v>0</v>
      </c>
    </row>
    <row r="11" spans="1:10" ht="23.25" x14ac:dyDescent="0.35">
      <c r="A11" s="18" t="s">
        <v>627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 t="shared" si="0"/>
        <v>0</v>
      </c>
      <c r="J11" s="103">
        <f t="shared" si="1"/>
        <v>0</v>
      </c>
    </row>
    <row r="12" spans="1:10" ht="23.25" x14ac:dyDescent="0.35">
      <c r="A12" s="18" t="s">
        <v>272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101">
        <f t="shared" si="0"/>
        <v>0</v>
      </c>
      <c r="J12" s="103">
        <f t="shared" si="1"/>
        <v>0</v>
      </c>
    </row>
    <row r="13" spans="1:10" ht="23.25" x14ac:dyDescent="0.35">
      <c r="A13" s="18" t="s">
        <v>273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101">
        <f t="shared" si="0"/>
        <v>0</v>
      </c>
      <c r="J13" s="103">
        <f t="shared" si="1"/>
        <v>0</v>
      </c>
    </row>
    <row r="14" spans="1:10" ht="23.25" x14ac:dyDescent="0.35">
      <c r="A14" s="18" t="s">
        <v>274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101">
        <f t="shared" si="0"/>
        <v>0</v>
      </c>
      <c r="J14" s="103">
        <f t="shared" si="1"/>
        <v>0</v>
      </c>
    </row>
    <row r="15" spans="1:10" ht="23.25" x14ac:dyDescent="0.35">
      <c r="A15" s="29" t="s">
        <v>275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101">
        <f t="shared" si="0"/>
        <v>0</v>
      </c>
      <c r="J15" s="103">
        <f t="shared" si="1"/>
        <v>0</v>
      </c>
    </row>
    <row r="16" spans="1:10" ht="23.25" x14ac:dyDescent="0.35">
      <c r="A16" s="29" t="s">
        <v>276</v>
      </c>
      <c r="B16" s="26">
        <v>2.5</v>
      </c>
      <c r="C16" s="23">
        <v>0</v>
      </c>
      <c r="D16" s="23"/>
      <c r="E16" s="23"/>
      <c r="F16" s="23"/>
      <c r="G16" s="23"/>
      <c r="H16" s="23">
        <v>0</v>
      </c>
      <c r="I16" s="101">
        <f t="shared" si="0"/>
        <v>0</v>
      </c>
      <c r="J16" s="103">
        <f t="shared" si="1"/>
        <v>0</v>
      </c>
    </row>
    <row r="17" spans="1:10" ht="23.25" x14ac:dyDescent="0.35">
      <c r="A17" s="29" t="s">
        <v>277</v>
      </c>
      <c r="B17" s="26">
        <v>2.5</v>
      </c>
      <c r="C17" s="23">
        <v>0</v>
      </c>
      <c r="D17" s="23"/>
      <c r="E17" s="23"/>
      <c r="F17" s="23"/>
      <c r="G17" s="23"/>
      <c r="H17" s="23">
        <v>0</v>
      </c>
      <c r="I17" s="101">
        <f t="shared" si="0"/>
        <v>0</v>
      </c>
      <c r="J17" s="103">
        <f t="shared" si="1"/>
        <v>0</v>
      </c>
    </row>
    <row r="18" spans="1:10" ht="23.25" x14ac:dyDescent="0.35">
      <c r="A18" s="29" t="s">
        <v>278</v>
      </c>
      <c r="B18" s="26">
        <v>2.5</v>
      </c>
      <c r="C18" s="23">
        <v>0</v>
      </c>
      <c r="D18" s="23"/>
      <c r="E18" s="23"/>
      <c r="F18" s="23"/>
      <c r="G18" s="23"/>
      <c r="H18" s="23">
        <v>0</v>
      </c>
      <c r="I18" s="101">
        <f t="shared" si="0"/>
        <v>0</v>
      </c>
      <c r="J18" s="103">
        <f t="shared" si="1"/>
        <v>0</v>
      </c>
    </row>
    <row r="19" spans="1:10" ht="23.25" x14ac:dyDescent="0.35">
      <c r="A19" s="31" t="s">
        <v>279</v>
      </c>
      <c r="B19" s="26">
        <v>2.5</v>
      </c>
      <c r="C19" s="23">
        <v>0</v>
      </c>
      <c r="D19" s="23"/>
      <c r="E19" s="23"/>
      <c r="F19" s="23"/>
      <c r="G19" s="23"/>
      <c r="H19" s="23">
        <v>0</v>
      </c>
      <c r="I19" s="101">
        <f t="shared" si="0"/>
        <v>0</v>
      </c>
      <c r="J19" s="103">
        <f t="shared" si="1"/>
        <v>0</v>
      </c>
    </row>
    <row r="20" spans="1:10" ht="23.25" x14ac:dyDescent="0.35">
      <c r="A20" s="40" t="s">
        <v>280</v>
      </c>
      <c r="B20" s="26">
        <v>2.5</v>
      </c>
      <c r="C20" s="23">
        <v>0</v>
      </c>
      <c r="D20" s="23"/>
      <c r="E20" s="23"/>
      <c r="F20" s="23"/>
      <c r="G20" s="23"/>
      <c r="H20" s="23">
        <v>0</v>
      </c>
      <c r="I20" s="101">
        <f t="shared" si="0"/>
        <v>0</v>
      </c>
      <c r="J20" s="103">
        <f t="shared" si="1"/>
        <v>0</v>
      </c>
    </row>
    <row r="21" spans="1:10" ht="24.95" customHeight="1" x14ac:dyDescent="0.35">
      <c r="A21" s="509" t="s">
        <v>763</v>
      </c>
      <c r="B21" s="510"/>
      <c r="C21" s="510"/>
      <c r="D21" s="510"/>
      <c r="E21" s="510"/>
      <c r="F21" s="510"/>
      <c r="G21" s="510"/>
      <c r="H21" s="511"/>
      <c r="I21" s="104">
        <f>SUM(I10:I20)</f>
        <v>0</v>
      </c>
      <c r="J21" s="105">
        <f>SUM(J10:J20)</f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1:J1"/>
    <mergeCell ref="A2:J2"/>
    <mergeCell ref="A3:J3"/>
    <mergeCell ref="A4:J4"/>
    <mergeCell ref="A21:H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I8:I9"/>
    <mergeCell ref="J8:J9"/>
  </mergeCells>
  <phoneticPr fontId="31" type="noConversion"/>
  <hyperlinks>
    <hyperlink ref="A5:J5" location="Account_Summary" display="Account Summary" xr:uid="{00000000-0004-0000-3B00-000000000000}"/>
    <hyperlink ref="A6:J6" location="Table_of_Contents" display="Table of Contents" xr:uid="{00000000-0004-0000-3B00-000001000000}"/>
    <hyperlink ref="A19" r:id="rId1" xr:uid="{00000000-0004-0000-3B00-000002000000}"/>
    <hyperlink ref="A20" r:id="rId2" xr:uid="{00000000-0004-0000-3B00-000003000000}"/>
    <hyperlink ref="A9" r:id="rId3" xr:uid="{00000000-0004-0000-3B00-000004000000}"/>
  </hyperlinks>
  <pageMargins left="0.75" right="0.75" top="1" bottom="1" header="0.5" footer="0.5"/>
  <pageSetup scale="70" orientation="landscape" horizontalDpi="4294967293" verticalDpi="0" r:id="rId4"/>
  <headerFooter alignWithMargins="0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C00-000000000000}">
  <sheetPr>
    <pageSetUpPr fitToPage="1"/>
  </sheetPr>
  <dimension ref="A1:J25"/>
  <sheetViews>
    <sheetView showZeros="0" topLeftCell="A4" workbookViewId="0">
      <selection activeCell="B11" sqref="B11:B21"/>
    </sheetView>
  </sheetViews>
  <sheetFormatPr defaultRowHeight="12.75" x14ac:dyDescent="0.2"/>
  <cols>
    <col min="1" max="1" width="39.5703125" customWidth="1"/>
    <col min="2" max="2" width="27.42578125" customWidth="1"/>
    <col min="9" max="9" width="23.42578125" customWidth="1"/>
    <col min="10" max="10" width="19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540" t="s">
        <v>730</v>
      </c>
      <c r="B5" s="540"/>
      <c r="C5" s="540"/>
      <c r="D5" s="540"/>
      <c r="E5" s="540"/>
      <c r="F5" s="540"/>
      <c r="G5" s="540"/>
      <c r="H5" s="540"/>
      <c r="I5" s="540"/>
      <c r="J5" s="540"/>
    </row>
    <row r="6" spans="1:10" ht="24.95" customHeight="1" x14ac:dyDescent="0.2">
      <c r="A6" s="535" t="s">
        <v>729</v>
      </c>
      <c r="B6" s="535"/>
      <c r="C6" s="535"/>
      <c r="D6" s="535"/>
      <c r="E6" s="535"/>
      <c r="F6" s="535"/>
      <c r="G6" s="535"/>
      <c r="H6" s="535"/>
      <c r="I6" s="535"/>
      <c r="J6" s="535"/>
    </row>
    <row r="7" spans="1:10" s="71" customFormat="1" ht="23.2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I22</f>
        <v>0</v>
      </c>
    </row>
    <row r="8" spans="1:10" ht="23.25" x14ac:dyDescent="0.35">
      <c r="A8" s="230" t="s">
        <v>41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233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34" t="s">
        <v>175</v>
      </c>
      <c r="B10" s="26">
        <v>3.5</v>
      </c>
      <c r="C10" s="235">
        <v>0</v>
      </c>
      <c r="D10" s="235">
        <v>0</v>
      </c>
      <c r="E10" s="235">
        <v>0</v>
      </c>
      <c r="F10" s="235">
        <v>0</v>
      </c>
      <c r="G10" s="235">
        <v>0</v>
      </c>
      <c r="H10" s="235">
        <v>0</v>
      </c>
      <c r="I10" s="43">
        <f t="shared" ref="I10:I21" si="0">SUM(C10:H10)</f>
        <v>0</v>
      </c>
      <c r="J10" s="25">
        <f t="shared" ref="J10:J21" si="1">B10*I10</f>
        <v>0</v>
      </c>
    </row>
    <row r="11" spans="1:10" ht="23.25" x14ac:dyDescent="0.35">
      <c r="A11" s="218" t="s">
        <v>885</v>
      </c>
      <c r="B11" s="26">
        <v>3.5</v>
      </c>
      <c r="C11" s="235"/>
      <c r="D11" s="235">
        <v>0</v>
      </c>
      <c r="E11" s="235"/>
      <c r="F11" s="235">
        <v>0</v>
      </c>
      <c r="G11" s="235">
        <v>0</v>
      </c>
      <c r="H11" s="28"/>
      <c r="I11" s="43">
        <f>SUM(C11:H11)</f>
        <v>0</v>
      </c>
      <c r="J11" s="25">
        <f>B11*I11</f>
        <v>0</v>
      </c>
    </row>
    <row r="12" spans="1:10" ht="23.25" x14ac:dyDescent="0.35">
      <c r="A12" s="234" t="s">
        <v>281</v>
      </c>
      <c r="B12" s="26">
        <v>3.5</v>
      </c>
      <c r="C12" s="235">
        <v>0</v>
      </c>
      <c r="D12" s="235"/>
      <c r="E12" s="235"/>
      <c r="F12" s="235"/>
      <c r="G12" s="235"/>
      <c r="H12" s="235">
        <v>0</v>
      </c>
      <c r="I12" s="43">
        <f t="shared" si="0"/>
        <v>0</v>
      </c>
      <c r="J12" s="25">
        <f t="shared" si="1"/>
        <v>0</v>
      </c>
    </row>
    <row r="13" spans="1:10" ht="23.25" x14ac:dyDescent="0.35">
      <c r="A13" s="236" t="s">
        <v>282</v>
      </c>
      <c r="B13" s="26">
        <v>3.5</v>
      </c>
      <c r="C13" s="235">
        <v>0</v>
      </c>
      <c r="D13" s="235">
        <v>0</v>
      </c>
      <c r="E13" s="235">
        <v>0</v>
      </c>
      <c r="F13" s="235"/>
      <c r="G13" s="235"/>
      <c r="H13" s="235">
        <v>0</v>
      </c>
      <c r="I13" s="43">
        <f t="shared" si="0"/>
        <v>0</v>
      </c>
      <c r="J13" s="25">
        <f t="shared" si="1"/>
        <v>0</v>
      </c>
    </row>
    <row r="14" spans="1:10" ht="23.25" x14ac:dyDescent="0.35">
      <c r="A14" s="234" t="s">
        <v>283</v>
      </c>
      <c r="B14" s="26">
        <v>3.5</v>
      </c>
      <c r="C14" s="235">
        <v>0</v>
      </c>
      <c r="D14" s="235"/>
      <c r="E14" s="235"/>
      <c r="F14" s="235"/>
      <c r="G14" s="235"/>
      <c r="H14" s="235">
        <v>0</v>
      </c>
      <c r="I14" s="43">
        <f t="shared" si="0"/>
        <v>0</v>
      </c>
      <c r="J14" s="25">
        <f t="shared" si="1"/>
        <v>0</v>
      </c>
    </row>
    <row r="15" spans="1:10" ht="23.25" x14ac:dyDescent="0.35">
      <c r="A15" s="234" t="s">
        <v>284</v>
      </c>
      <c r="B15" s="26">
        <v>3.5</v>
      </c>
      <c r="C15" s="235">
        <v>0</v>
      </c>
      <c r="D15" s="235"/>
      <c r="E15" s="235"/>
      <c r="F15" s="235"/>
      <c r="G15" s="235"/>
      <c r="H15" s="235">
        <v>0</v>
      </c>
      <c r="I15" s="43">
        <f t="shared" si="0"/>
        <v>0</v>
      </c>
      <c r="J15" s="25">
        <f t="shared" si="1"/>
        <v>0</v>
      </c>
    </row>
    <row r="16" spans="1:10" ht="23.25" x14ac:dyDescent="0.35">
      <c r="A16" s="234" t="s">
        <v>285</v>
      </c>
      <c r="B16" s="26">
        <v>3.5</v>
      </c>
      <c r="C16" s="235">
        <v>0</v>
      </c>
      <c r="D16" s="235"/>
      <c r="E16" s="235"/>
      <c r="F16" s="235"/>
      <c r="G16" s="235">
        <v>0</v>
      </c>
      <c r="H16" s="235">
        <v>0</v>
      </c>
      <c r="I16" s="43">
        <f t="shared" si="0"/>
        <v>0</v>
      </c>
      <c r="J16" s="25">
        <f t="shared" si="1"/>
        <v>0</v>
      </c>
    </row>
    <row r="17" spans="1:10" ht="23.25" x14ac:dyDescent="0.35">
      <c r="A17" s="236" t="s">
        <v>920</v>
      </c>
      <c r="B17" s="26">
        <v>3.5</v>
      </c>
      <c r="C17" s="235">
        <v>0</v>
      </c>
      <c r="D17" s="235">
        <v>0</v>
      </c>
      <c r="E17" s="235">
        <v>0</v>
      </c>
      <c r="F17" s="235"/>
      <c r="G17" s="235"/>
      <c r="H17" s="235">
        <v>0</v>
      </c>
      <c r="I17" s="43">
        <f t="shared" si="0"/>
        <v>0</v>
      </c>
      <c r="J17" s="25">
        <f t="shared" si="1"/>
        <v>0</v>
      </c>
    </row>
    <row r="18" spans="1:10" ht="23.25" x14ac:dyDescent="0.35">
      <c r="A18" s="234" t="s">
        <v>286</v>
      </c>
      <c r="B18" s="26">
        <v>3.5</v>
      </c>
      <c r="C18" s="235">
        <v>0</v>
      </c>
      <c r="D18" s="235"/>
      <c r="E18" s="235"/>
      <c r="F18" s="235"/>
      <c r="G18" s="235"/>
      <c r="H18" s="235">
        <v>0</v>
      </c>
      <c r="I18" s="43">
        <f t="shared" si="0"/>
        <v>0</v>
      </c>
      <c r="J18" s="25">
        <f t="shared" si="1"/>
        <v>0</v>
      </c>
    </row>
    <row r="19" spans="1:10" ht="23.25" x14ac:dyDescent="0.35">
      <c r="A19" s="234" t="s">
        <v>287</v>
      </c>
      <c r="B19" s="26">
        <v>3.5</v>
      </c>
      <c r="C19" s="235">
        <v>0</v>
      </c>
      <c r="D19" s="235"/>
      <c r="E19" s="235"/>
      <c r="F19" s="235"/>
      <c r="G19" s="235"/>
      <c r="H19" s="235">
        <v>0</v>
      </c>
      <c r="I19" s="43">
        <f t="shared" si="0"/>
        <v>0</v>
      </c>
      <c r="J19" s="25">
        <f t="shared" si="1"/>
        <v>0</v>
      </c>
    </row>
    <row r="20" spans="1:10" ht="23.25" x14ac:dyDescent="0.35">
      <c r="A20" s="236" t="s">
        <v>288</v>
      </c>
      <c r="B20" s="26">
        <v>3.5</v>
      </c>
      <c r="C20" s="235">
        <v>0</v>
      </c>
      <c r="D20" s="235"/>
      <c r="E20" s="235"/>
      <c r="F20" s="235"/>
      <c r="G20" s="235"/>
      <c r="H20" s="235">
        <v>0</v>
      </c>
      <c r="I20" s="43">
        <f t="shared" si="0"/>
        <v>0</v>
      </c>
      <c r="J20" s="25">
        <f t="shared" si="1"/>
        <v>0</v>
      </c>
    </row>
    <row r="21" spans="1:10" ht="23.25" x14ac:dyDescent="0.35">
      <c r="A21" s="234" t="s">
        <v>289</v>
      </c>
      <c r="B21" s="26">
        <v>3.5</v>
      </c>
      <c r="C21" s="235">
        <v>0</v>
      </c>
      <c r="D21" s="235"/>
      <c r="E21" s="235"/>
      <c r="F21" s="235"/>
      <c r="G21" s="235"/>
      <c r="H21" s="235">
        <v>0</v>
      </c>
      <c r="I21" s="43">
        <f t="shared" si="0"/>
        <v>0</v>
      </c>
      <c r="J21" s="25">
        <f t="shared" si="1"/>
        <v>0</v>
      </c>
    </row>
    <row r="22" spans="1:10" ht="24.95" customHeight="1" x14ac:dyDescent="0.35">
      <c r="A22" s="509" t="s">
        <v>763</v>
      </c>
      <c r="B22" s="510"/>
      <c r="C22" s="510"/>
      <c r="D22" s="510"/>
      <c r="E22" s="510"/>
      <c r="F22" s="510"/>
      <c r="G22" s="510"/>
      <c r="H22" s="511"/>
      <c r="I22" s="90">
        <f>SUM(I9:I21)</f>
        <v>0</v>
      </c>
      <c r="J22" s="91">
        <f>SUM(J9:J21)</f>
        <v>0</v>
      </c>
    </row>
    <row r="23" spans="1:10" ht="24.95" customHeight="1" x14ac:dyDescent="0.2">
      <c r="A23" s="458" t="s">
        <v>756</v>
      </c>
      <c r="B23" s="459"/>
      <c r="C23" s="459"/>
      <c r="D23" s="459"/>
      <c r="E23" s="459"/>
      <c r="F23" s="459"/>
      <c r="G23" s="459"/>
      <c r="H23" s="459"/>
      <c r="I23" s="459"/>
      <c r="J23" s="460"/>
    </row>
    <row r="24" spans="1:10" ht="23.25" x14ac:dyDescent="0.2">
      <c r="A24" s="540" t="s">
        <v>730</v>
      </c>
      <c r="B24" s="540"/>
      <c r="C24" s="540"/>
      <c r="D24" s="540"/>
      <c r="E24" s="540"/>
      <c r="F24" s="540"/>
      <c r="G24" s="540"/>
      <c r="H24" s="540"/>
      <c r="I24" s="540"/>
      <c r="J24" s="540"/>
    </row>
    <row r="25" spans="1:10" ht="23.25" x14ac:dyDescent="0.2">
      <c r="A25" s="535" t="s">
        <v>729</v>
      </c>
      <c r="B25" s="535"/>
      <c r="C25" s="535"/>
      <c r="D25" s="535"/>
      <c r="E25" s="535"/>
      <c r="F25" s="535"/>
      <c r="G25" s="535"/>
      <c r="H25" s="535"/>
      <c r="I25" s="535"/>
      <c r="J25" s="535"/>
    </row>
  </sheetData>
  <sheetProtection selectLockedCells="1"/>
  <mergeCells count="20">
    <mergeCell ref="A1:J1"/>
    <mergeCell ref="A2:J2"/>
    <mergeCell ref="A3:J3"/>
    <mergeCell ref="A4:J4"/>
    <mergeCell ref="A5:J5"/>
    <mergeCell ref="A24:J24"/>
    <mergeCell ref="A25:J25"/>
    <mergeCell ref="A22:H22"/>
    <mergeCell ref="A23:J23"/>
    <mergeCell ref="A6:J6"/>
    <mergeCell ref="A7:I7"/>
    <mergeCell ref="J8:J9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C00-000000000000}"/>
    <hyperlink ref="A6:J6" location="Table_of_Contents" display="Table of Contents" xr:uid="{00000000-0004-0000-3C00-000001000000}"/>
    <hyperlink ref="A20" r:id="rId1" xr:uid="{00000000-0004-0000-3C00-000002000000}"/>
    <hyperlink ref="A9" r:id="rId2" xr:uid="{00000000-0004-0000-3C00-000003000000}"/>
    <hyperlink ref="A11" r:id="rId3" xr:uid="{00000000-0004-0000-3C00-000004000000}"/>
    <hyperlink ref="A24:J24" location="Account_Summary" display="Account Summary" xr:uid="{2F54A5E0-EEDA-4EAA-8BD8-F838CFD8E6B7}"/>
    <hyperlink ref="A25:J25" location="Table_of_Contents" display="Table of Contents" xr:uid="{07D0CD6D-42DA-4615-8544-3C1DB38F2BC2}"/>
    <hyperlink ref="A13" r:id="rId4" xr:uid="{F0904673-D2DA-463E-8DD4-A909CF8BEFFC}"/>
    <hyperlink ref="A17" r:id="rId5" display="Rat-Faced MacDougall" xr:uid="{AA8015CD-5E8D-49D0-AABF-E1625809BB24}"/>
  </hyperlinks>
  <pageMargins left="0.75" right="0.75" top="1" bottom="1" header="0.5" footer="0.5"/>
  <pageSetup scale="74" orientation="landscape" horizontalDpi="4294967293" verticalDpi="0" r:id="rId6"/>
  <headerFooter alignWithMargins="0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E8FA0E-F663-497D-ADA0-2A55A2E93E64}">
  <dimension ref="A1:D13"/>
  <sheetViews>
    <sheetView showZeros="0" workbookViewId="0">
      <selection activeCell="B11" sqref="B11"/>
    </sheetView>
  </sheetViews>
  <sheetFormatPr defaultRowHeight="12.75" x14ac:dyDescent="0.2"/>
  <cols>
    <col min="1" max="1" width="89.28515625" customWidth="1"/>
    <col min="2" max="2" width="18.42578125" customWidth="1"/>
    <col min="3" max="3" width="20.42578125" customWidth="1"/>
    <col min="4" max="4" width="25.85546875" customWidth="1"/>
  </cols>
  <sheetData>
    <row r="1" spans="1:4" ht="30" x14ac:dyDescent="0.2">
      <c r="A1" s="508" t="s">
        <v>754</v>
      </c>
      <c r="B1" s="508"/>
      <c r="C1" s="508"/>
      <c r="D1" s="508"/>
    </row>
    <row r="2" spans="1:4" ht="23.25" x14ac:dyDescent="0.2">
      <c r="A2" s="472" t="s">
        <v>0</v>
      </c>
      <c r="B2" s="472"/>
      <c r="C2" s="472"/>
      <c r="D2" s="472"/>
    </row>
    <row r="3" spans="1:4" ht="23.25" x14ac:dyDescent="0.2">
      <c r="A3" s="472" t="s">
        <v>1008</v>
      </c>
      <c r="B3" s="472"/>
      <c r="C3" s="472"/>
      <c r="D3" s="472"/>
    </row>
    <row r="4" spans="1:4" ht="23.25" x14ac:dyDescent="0.2">
      <c r="A4" s="472" t="s">
        <v>1003</v>
      </c>
      <c r="B4" s="472"/>
      <c r="C4" s="472"/>
      <c r="D4" s="472"/>
    </row>
    <row r="5" spans="1:4" ht="23.25" x14ac:dyDescent="0.2">
      <c r="A5" s="454" t="s">
        <v>730</v>
      </c>
      <c r="B5" s="454"/>
      <c r="C5" s="454"/>
      <c r="D5" s="454"/>
    </row>
    <row r="6" spans="1:4" ht="23.25" x14ac:dyDescent="0.2">
      <c r="A6" s="444" t="s">
        <v>729</v>
      </c>
      <c r="B6" s="444"/>
      <c r="C6" s="444"/>
      <c r="D6" s="444"/>
    </row>
    <row r="7" spans="1:4" ht="23.25" x14ac:dyDescent="0.2">
      <c r="A7" s="450" t="s">
        <v>1007</v>
      </c>
      <c r="B7" s="450"/>
      <c r="C7" s="578"/>
      <c r="D7" s="88">
        <f>C12</f>
        <v>0</v>
      </c>
    </row>
    <row r="8" spans="1:4" ht="23.25" x14ac:dyDescent="0.35">
      <c r="A8" s="8" t="s">
        <v>1008</v>
      </c>
      <c r="B8" s="469" t="s">
        <v>715</v>
      </c>
      <c r="C8" s="469" t="s">
        <v>1005</v>
      </c>
      <c r="D8" s="467" t="s">
        <v>10</v>
      </c>
    </row>
    <row r="9" spans="1:4" x14ac:dyDescent="0.2">
      <c r="A9" s="347" t="s">
        <v>734</v>
      </c>
      <c r="B9" s="470"/>
      <c r="C9" s="470"/>
      <c r="D9" s="468"/>
    </row>
    <row r="10" spans="1:4" ht="23.25" x14ac:dyDescent="0.35">
      <c r="A10" s="18" t="s">
        <v>1009</v>
      </c>
      <c r="B10" s="26">
        <v>25</v>
      </c>
      <c r="C10" s="43">
        <v>0</v>
      </c>
      <c r="D10" s="49">
        <f>B10*C10</f>
        <v>0</v>
      </c>
    </row>
    <row r="11" spans="1:4" ht="23.25" x14ac:dyDescent="0.35">
      <c r="A11" s="8" t="s">
        <v>1010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3" t="s">
        <v>763</v>
      </c>
      <c r="B12" s="365"/>
      <c r="C12" s="90">
        <f>SUM(C10:C10)</f>
        <v>0</v>
      </c>
      <c r="D12" s="91">
        <f>SUM(D10:D10)</f>
        <v>0</v>
      </c>
    </row>
    <row r="13" spans="1:4" ht="23.25" x14ac:dyDescent="0.2">
      <c r="A13" s="458" t="s">
        <v>756</v>
      </c>
      <c r="B13" s="459"/>
      <c r="C13" s="459"/>
      <c r="D13" s="460"/>
    </row>
  </sheetData>
  <mergeCells count="12">
    <mergeCell ref="A13:D13"/>
    <mergeCell ref="A1:D1"/>
    <mergeCell ref="A2:D2"/>
    <mergeCell ref="A3:D3"/>
    <mergeCell ref="A4:D4"/>
    <mergeCell ref="A5:D5"/>
    <mergeCell ref="A6:D6"/>
    <mergeCell ref="A7:C7"/>
    <mergeCell ref="B8:B9"/>
    <mergeCell ref="C8:C9"/>
    <mergeCell ref="D8:D9"/>
    <mergeCell ref="A12:B12"/>
  </mergeCells>
  <hyperlinks>
    <hyperlink ref="D5" location="Account_Summary" display="Account Summary" xr:uid="{D3827F7C-7E06-4B2D-8F8D-8A94C5213B46}"/>
    <hyperlink ref="D6" location="Table_of_Contents" display="Table of Contents" xr:uid="{E71F53D0-2F6C-45AF-8170-C899F9B357B4}"/>
    <hyperlink ref="A9" r:id="rId1" xr:uid="{472B82B7-4B23-47A4-AA5E-3A352A96C46E}"/>
  </hyperlinks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D00-000000000000}">
  <sheetPr>
    <pageSetUpPr fitToPage="1"/>
  </sheetPr>
  <dimension ref="A1:J142"/>
  <sheetViews>
    <sheetView showZeros="0" topLeftCell="A3" zoomScale="80" workbookViewId="0">
      <selection activeCell="A6" sqref="A6:J6"/>
    </sheetView>
  </sheetViews>
  <sheetFormatPr defaultRowHeight="12.75" x14ac:dyDescent="0.2"/>
  <cols>
    <col min="1" max="1" width="65.85546875" customWidth="1"/>
    <col min="2" max="2" width="25.85546875" customWidth="1"/>
    <col min="9" max="9" width="30.140625" customWidth="1"/>
    <col min="10" max="10" width="23.285156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809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I139</f>
        <v>0</v>
      </c>
    </row>
    <row r="8" spans="1:10" ht="24.95" customHeight="1" x14ac:dyDescent="0.2">
      <c r="A8" s="6" t="s">
        <v>663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4.95" customHeight="1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40" t="s">
        <v>290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 t="shared" ref="J10:J41" si="1">I10*B10</f>
        <v>0</v>
      </c>
    </row>
    <row r="11" spans="1:10" ht="23.25" x14ac:dyDescent="0.35">
      <c r="A11" s="31" t="s">
        <v>243</v>
      </c>
      <c r="B11" s="26">
        <v>2.5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291</v>
      </c>
      <c r="B12" s="26">
        <v>2.5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36" t="s">
        <v>292</v>
      </c>
      <c r="B13" s="26">
        <v>2.5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31" t="s">
        <v>293</v>
      </c>
      <c r="B14" s="26">
        <v>2.5</v>
      </c>
      <c r="C14" s="23"/>
      <c r="D14" s="23"/>
      <c r="E14" s="23"/>
      <c r="F14" s="23">
        <v>0</v>
      </c>
      <c r="G14" s="23">
        <v>0</v>
      </c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31" t="s">
        <v>294</v>
      </c>
      <c r="B15" s="26">
        <v>2.5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31" t="s">
        <v>295</v>
      </c>
      <c r="B16" s="26">
        <v>2.5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28" t="s">
        <v>296</v>
      </c>
      <c r="B17" s="26">
        <v>2.5</v>
      </c>
      <c r="C17" s="23"/>
      <c r="D17" s="23"/>
      <c r="E17" s="23"/>
      <c r="F17" s="23">
        <v>0</v>
      </c>
      <c r="G17" s="23">
        <v>0</v>
      </c>
      <c r="H17" s="23"/>
      <c r="I17" s="43">
        <f t="shared" si="0"/>
        <v>0</v>
      </c>
      <c r="J17" s="49">
        <f t="shared" si="1"/>
        <v>0</v>
      </c>
    </row>
    <row r="18" spans="1:10" s="64" customFormat="1" ht="23.25" x14ac:dyDescent="0.35">
      <c r="A18" s="128" t="s">
        <v>297</v>
      </c>
      <c r="B18" s="26">
        <v>2.5</v>
      </c>
      <c r="C18" s="133"/>
      <c r="D18" s="133"/>
      <c r="E18" s="133"/>
      <c r="F18" s="133"/>
      <c r="G18" s="133"/>
      <c r="H18" s="133"/>
      <c r="I18" s="134">
        <f t="shared" si="0"/>
        <v>0</v>
      </c>
      <c r="J18" s="91">
        <f t="shared" si="1"/>
        <v>0</v>
      </c>
    </row>
    <row r="19" spans="1:10" ht="23.25" x14ac:dyDescent="0.35">
      <c r="A19" s="18" t="s">
        <v>298</v>
      </c>
      <c r="B19" s="26">
        <v>2.5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299</v>
      </c>
      <c r="B20" s="26">
        <v>2.5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300</v>
      </c>
      <c r="B21" s="26">
        <v>2.5</v>
      </c>
      <c r="C21" s="23"/>
      <c r="D21" s="23">
        <v>0</v>
      </c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301</v>
      </c>
      <c r="B22" s="26">
        <v>2.5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s="11" customFormat="1" ht="23.25" x14ac:dyDescent="0.35">
      <c r="A23" s="29" t="s">
        <v>302</v>
      </c>
      <c r="B23" s="26">
        <v>2.5</v>
      </c>
      <c r="C23" s="39"/>
      <c r="D23" s="39"/>
      <c r="E23" s="39"/>
      <c r="F23" s="39"/>
      <c r="G23" s="39"/>
      <c r="H23" s="39"/>
      <c r="I23" s="179">
        <f t="shared" si="0"/>
        <v>0</v>
      </c>
      <c r="J23" s="180">
        <f t="shared" si="1"/>
        <v>0</v>
      </c>
    </row>
    <row r="24" spans="1:10" s="11" customFormat="1" ht="23.25" x14ac:dyDescent="0.35">
      <c r="A24" s="31" t="s">
        <v>303</v>
      </c>
      <c r="B24" s="26">
        <v>2.5</v>
      </c>
      <c r="C24" s="39"/>
      <c r="D24" s="39">
        <v>0</v>
      </c>
      <c r="E24" s="39"/>
      <c r="F24" s="39">
        <v>0</v>
      </c>
      <c r="G24" s="39">
        <v>0</v>
      </c>
      <c r="H24" s="39"/>
      <c r="I24" s="179">
        <f t="shared" si="0"/>
        <v>0</v>
      </c>
      <c r="J24" s="180">
        <f t="shared" si="1"/>
        <v>0</v>
      </c>
    </row>
    <row r="25" spans="1:10" s="162" customFormat="1" ht="23.25" x14ac:dyDescent="0.35">
      <c r="A25" s="128" t="s">
        <v>304</v>
      </c>
      <c r="B25" s="26">
        <v>2.5</v>
      </c>
      <c r="C25" s="160"/>
      <c r="D25" s="160"/>
      <c r="E25" s="160"/>
      <c r="F25" s="160">
        <v>0</v>
      </c>
      <c r="G25" s="160">
        <v>0</v>
      </c>
      <c r="H25" s="160"/>
      <c r="I25" s="181">
        <f t="shared" si="0"/>
        <v>0</v>
      </c>
      <c r="J25" s="182">
        <f t="shared" si="1"/>
        <v>0</v>
      </c>
    </row>
    <row r="26" spans="1:10" ht="23.25" x14ac:dyDescent="0.35">
      <c r="A26" s="18" t="s">
        <v>305</v>
      </c>
      <c r="B26" s="26">
        <v>2.5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28" t="s">
        <v>306</v>
      </c>
      <c r="B27" s="26">
        <v>2.5</v>
      </c>
      <c r="C27" s="23"/>
      <c r="D27" s="23"/>
      <c r="E27" s="23"/>
      <c r="F27" s="23">
        <v>0</v>
      </c>
      <c r="G27" s="23">
        <v>0</v>
      </c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28" t="s">
        <v>307</v>
      </c>
      <c r="B28" s="26">
        <v>2.5</v>
      </c>
      <c r="C28" s="23"/>
      <c r="D28" s="23"/>
      <c r="E28" s="23"/>
      <c r="F28" s="23">
        <v>0</v>
      </c>
      <c r="G28" s="23">
        <v>0</v>
      </c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308</v>
      </c>
      <c r="B29" s="26">
        <v>2.5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309</v>
      </c>
      <c r="B30" s="26">
        <v>2.5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310</v>
      </c>
      <c r="B31" s="26">
        <v>2.5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311</v>
      </c>
      <c r="B32" s="26">
        <v>2.5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312</v>
      </c>
      <c r="B33" s="26">
        <v>2.5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313</v>
      </c>
      <c r="B34" s="26">
        <v>2.5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409</v>
      </c>
      <c r="B35" s="26">
        <v>2.5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314</v>
      </c>
      <c r="B36" s="26">
        <v>2.5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315</v>
      </c>
      <c r="B37" s="26">
        <v>2.5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316</v>
      </c>
      <c r="B38" s="26">
        <v>2.5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317</v>
      </c>
      <c r="B39" s="26">
        <v>2.5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318</v>
      </c>
      <c r="B40" s="26">
        <v>2.5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319</v>
      </c>
      <c r="B41" s="26">
        <v>2.5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320</v>
      </c>
      <c r="B42" s="26">
        <v>2.5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ref="J42:J73" si="3">I42*B42</f>
        <v>0</v>
      </c>
    </row>
    <row r="43" spans="1:10" ht="23.25" x14ac:dyDescent="0.35">
      <c r="A43" s="18" t="s">
        <v>321</v>
      </c>
      <c r="B43" s="26">
        <v>2.5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3"/>
        <v>0</v>
      </c>
    </row>
    <row r="44" spans="1:10" ht="23.25" x14ac:dyDescent="0.35">
      <c r="A44" s="18" t="s">
        <v>322</v>
      </c>
      <c r="B44" s="26">
        <v>2.5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3"/>
        <v>0</v>
      </c>
    </row>
    <row r="45" spans="1:10" ht="23.25" x14ac:dyDescent="0.35">
      <c r="A45" s="18" t="s">
        <v>323</v>
      </c>
      <c r="B45" s="26">
        <v>2.5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3"/>
        <v>0</v>
      </c>
    </row>
    <row r="46" spans="1:10" ht="23.25" x14ac:dyDescent="0.35">
      <c r="A46" s="18" t="s">
        <v>324</v>
      </c>
      <c r="B46" s="26">
        <v>2.5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3"/>
        <v>0</v>
      </c>
    </row>
    <row r="47" spans="1:10" ht="23.25" x14ac:dyDescent="0.35">
      <c r="A47" s="18" t="s">
        <v>325</v>
      </c>
      <c r="B47" s="26">
        <v>2.5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3"/>
        <v>0</v>
      </c>
    </row>
    <row r="48" spans="1:10" ht="23.25" x14ac:dyDescent="0.35">
      <c r="A48" s="18" t="s">
        <v>326</v>
      </c>
      <c r="B48" s="26">
        <v>2.5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3"/>
        <v>0</v>
      </c>
    </row>
    <row r="49" spans="1:10" ht="23.25" x14ac:dyDescent="0.35">
      <c r="A49" s="18" t="s">
        <v>327</v>
      </c>
      <c r="B49" s="26">
        <v>2.5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3"/>
        <v>0</v>
      </c>
    </row>
    <row r="50" spans="1:10" ht="23.25" x14ac:dyDescent="0.35">
      <c r="A50" s="18" t="s">
        <v>328</v>
      </c>
      <c r="B50" s="26">
        <v>2.5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3"/>
        <v>0</v>
      </c>
    </row>
    <row r="51" spans="1:10" ht="23.25" x14ac:dyDescent="0.35">
      <c r="A51" s="18" t="s">
        <v>329</v>
      </c>
      <c r="B51" s="26">
        <v>2.5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3"/>
        <v>0</v>
      </c>
    </row>
    <row r="52" spans="1:10" ht="23.25" x14ac:dyDescent="0.35">
      <c r="A52" s="18" t="s">
        <v>330</v>
      </c>
      <c r="B52" s="26">
        <v>2.5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3"/>
        <v>0</v>
      </c>
    </row>
    <row r="53" spans="1:10" ht="23.25" x14ac:dyDescent="0.35">
      <c r="A53" s="29" t="s">
        <v>331</v>
      </c>
      <c r="B53" s="26">
        <v>2.5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3"/>
        <v>0</v>
      </c>
    </row>
    <row r="54" spans="1:10" ht="23.25" x14ac:dyDescent="0.35">
      <c r="A54" s="29" t="s">
        <v>332</v>
      </c>
      <c r="B54" s="26">
        <v>2.5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3"/>
        <v>0</v>
      </c>
    </row>
    <row r="55" spans="1:10" ht="23.25" x14ac:dyDescent="0.35">
      <c r="A55" s="29" t="s">
        <v>333</v>
      </c>
      <c r="B55" s="26">
        <v>2.5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3"/>
        <v>0</v>
      </c>
    </row>
    <row r="56" spans="1:10" ht="23.25" x14ac:dyDescent="0.35">
      <c r="A56" s="29" t="s">
        <v>334</v>
      </c>
      <c r="B56" s="26">
        <v>2.5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3"/>
        <v>0</v>
      </c>
    </row>
    <row r="57" spans="1:10" ht="23.25" x14ac:dyDescent="0.35">
      <c r="A57" s="29" t="s">
        <v>335</v>
      </c>
      <c r="B57" s="26">
        <v>2.5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3"/>
        <v>0</v>
      </c>
    </row>
    <row r="58" spans="1:10" ht="23.25" x14ac:dyDescent="0.35">
      <c r="A58" s="29" t="s">
        <v>336</v>
      </c>
      <c r="B58" s="26">
        <v>2.5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3"/>
        <v>0</v>
      </c>
    </row>
    <row r="59" spans="1:10" ht="23.25" x14ac:dyDescent="0.35">
      <c r="A59" s="29" t="s">
        <v>337</v>
      </c>
      <c r="B59" s="26">
        <v>2.5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3"/>
        <v>0</v>
      </c>
    </row>
    <row r="60" spans="1:10" ht="23.25" x14ac:dyDescent="0.35">
      <c r="A60" s="29" t="s">
        <v>338</v>
      </c>
      <c r="B60" s="26">
        <v>2.5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3"/>
        <v>0</v>
      </c>
    </row>
    <row r="61" spans="1:10" ht="23.25" x14ac:dyDescent="0.35">
      <c r="A61" s="31" t="s">
        <v>339</v>
      </c>
      <c r="B61" s="26">
        <v>2.5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3"/>
        <v>0</v>
      </c>
    </row>
    <row r="62" spans="1:10" ht="23.25" x14ac:dyDescent="0.35">
      <c r="A62" s="29" t="s">
        <v>410</v>
      </c>
      <c r="B62" s="26">
        <v>2.5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3"/>
        <v>0</v>
      </c>
    </row>
    <row r="63" spans="1:10" ht="23.25" x14ac:dyDescent="0.35">
      <c r="A63" s="29" t="s">
        <v>340</v>
      </c>
      <c r="B63" s="26">
        <v>2.5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3"/>
        <v>0</v>
      </c>
    </row>
    <row r="64" spans="1:10" ht="23.25" x14ac:dyDescent="0.35">
      <c r="A64" s="29" t="s">
        <v>341</v>
      </c>
      <c r="B64" s="26">
        <v>2.5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3"/>
        <v>0</v>
      </c>
    </row>
    <row r="65" spans="1:10" ht="23.25" x14ac:dyDescent="0.35">
      <c r="A65" s="29" t="s">
        <v>342</v>
      </c>
      <c r="B65" s="26">
        <v>2.5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3"/>
        <v>0</v>
      </c>
    </row>
    <row r="66" spans="1:10" ht="23.25" x14ac:dyDescent="0.35">
      <c r="A66" s="18" t="s">
        <v>343</v>
      </c>
      <c r="B66" s="26">
        <v>2.5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3"/>
        <v>0</v>
      </c>
    </row>
    <row r="67" spans="1:10" ht="23.25" x14ac:dyDescent="0.35">
      <c r="A67" s="18" t="s">
        <v>344</v>
      </c>
      <c r="B67" s="26">
        <v>2.5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3"/>
        <v>0</v>
      </c>
    </row>
    <row r="68" spans="1:10" ht="23.25" x14ac:dyDescent="0.35">
      <c r="A68" s="18" t="s">
        <v>345</v>
      </c>
      <c r="B68" s="26">
        <v>2.5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3"/>
        <v>0</v>
      </c>
    </row>
    <row r="69" spans="1:10" ht="23.25" x14ac:dyDescent="0.35">
      <c r="A69" s="18" t="s">
        <v>346</v>
      </c>
      <c r="B69" s="26">
        <v>2.5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3"/>
        <v>0</v>
      </c>
    </row>
    <row r="70" spans="1:10" ht="23.25" x14ac:dyDescent="0.35">
      <c r="A70" s="18" t="s">
        <v>347</v>
      </c>
      <c r="B70" s="26">
        <v>2.5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3"/>
        <v>0</v>
      </c>
    </row>
    <row r="71" spans="1:10" ht="23.25" x14ac:dyDescent="0.35">
      <c r="A71" s="18" t="s">
        <v>348</v>
      </c>
      <c r="B71" s="26">
        <v>2.5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3"/>
        <v>0</v>
      </c>
    </row>
    <row r="72" spans="1:10" ht="23.25" x14ac:dyDescent="0.35">
      <c r="A72" s="128" t="s">
        <v>349</v>
      </c>
      <c r="B72" s="26">
        <v>2.5</v>
      </c>
      <c r="C72" s="23"/>
      <c r="D72" s="23"/>
      <c r="E72" s="23"/>
      <c r="F72" s="23"/>
      <c r="G72" s="23">
        <v>0</v>
      </c>
      <c r="H72" s="23"/>
      <c r="I72" s="43">
        <f t="shared" si="2"/>
        <v>0</v>
      </c>
      <c r="J72" s="49">
        <f t="shared" si="3"/>
        <v>0</v>
      </c>
    </row>
    <row r="73" spans="1:10" ht="23.25" x14ac:dyDescent="0.35">
      <c r="A73" s="18" t="s">
        <v>350</v>
      </c>
      <c r="B73" s="26">
        <v>2.5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3"/>
        <v>0</v>
      </c>
    </row>
    <row r="74" spans="1:10" ht="23.25" x14ac:dyDescent="0.35">
      <c r="A74" s="18" t="s">
        <v>351</v>
      </c>
      <c r="B74" s="26">
        <v>2.5</v>
      </c>
      <c r="C74" s="23"/>
      <c r="D74" s="23"/>
      <c r="E74" s="23"/>
      <c r="F74" s="23"/>
      <c r="G74" s="23"/>
      <c r="H74" s="23"/>
      <c r="I74" s="43">
        <f t="shared" ref="I74:I105" si="4">SUM(C74:H74)</f>
        <v>0</v>
      </c>
      <c r="J74" s="49">
        <f t="shared" ref="J74:J105" si="5">I74*B74</f>
        <v>0</v>
      </c>
    </row>
    <row r="75" spans="1:10" ht="23.25" x14ac:dyDescent="0.35">
      <c r="A75" s="18" t="s">
        <v>352</v>
      </c>
      <c r="B75" s="26">
        <v>2.5</v>
      </c>
      <c r="C75" s="23"/>
      <c r="D75" s="23"/>
      <c r="E75" s="23"/>
      <c r="F75" s="23"/>
      <c r="G75" s="23"/>
      <c r="H75" s="23"/>
      <c r="I75" s="43">
        <f t="shared" si="4"/>
        <v>0</v>
      </c>
      <c r="J75" s="49">
        <f t="shared" si="5"/>
        <v>0</v>
      </c>
    </row>
    <row r="76" spans="1:10" ht="23.25" x14ac:dyDescent="0.35">
      <c r="A76" s="18" t="s">
        <v>353</v>
      </c>
      <c r="B76" s="26">
        <v>2.5</v>
      </c>
      <c r="C76" s="23"/>
      <c r="D76" s="23"/>
      <c r="E76" s="23"/>
      <c r="F76" s="23"/>
      <c r="G76" s="23"/>
      <c r="H76" s="23"/>
      <c r="I76" s="43">
        <f t="shared" si="4"/>
        <v>0</v>
      </c>
      <c r="J76" s="49">
        <f t="shared" si="5"/>
        <v>0</v>
      </c>
    </row>
    <row r="77" spans="1:10" ht="23.25" x14ac:dyDescent="0.35">
      <c r="A77" s="18" t="s">
        <v>354</v>
      </c>
      <c r="B77" s="26">
        <v>2.5</v>
      </c>
      <c r="C77" s="23"/>
      <c r="D77" s="23"/>
      <c r="E77" s="23"/>
      <c r="F77" s="23"/>
      <c r="G77" s="23"/>
      <c r="H77" s="23"/>
      <c r="I77" s="43">
        <f t="shared" si="4"/>
        <v>0</v>
      </c>
      <c r="J77" s="49">
        <f t="shared" si="5"/>
        <v>0</v>
      </c>
    </row>
    <row r="78" spans="1:10" ht="23.25" x14ac:dyDescent="0.35">
      <c r="A78" s="18" t="s">
        <v>355</v>
      </c>
      <c r="B78" s="26">
        <v>2.5</v>
      </c>
      <c r="C78" s="23"/>
      <c r="D78" s="23"/>
      <c r="E78" s="23"/>
      <c r="F78" s="23"/>
      <c r="G78" s="23"/>
      <c r="H78" s="23"/>
      <c r="I78" s="43">
        <f t="shared" si="4"/>
        <v>0</v>
      </c>
      <c r="J78" s="49">
        <f t="shared" si="5"/>
        <v>0</v>
      </c>
    </row>
    <row r="79" spans="1:10" ht="23.25" x14ac:dyDescent="0.35">
      <c r="A79" s="18" t="s">
        <v>411</v>
      </c>
      <c r="B79" s="26">
        <v>2.5</v>
      </c>
      <c r="C79" s="23"/>
      <c r="D79" s="23"/>
      <c r="E79" s="23"/>
      <c r="F79" s="23"/>
      <c r="G79" s="23"/>
      <c r="H79" s="23"/>
      <c r="I79" s="43">
        <f t="shared" si="4"/>
        <v>0</v>
      </c>
      <c r="J79" s="49">
        <f t="shared" si="5"/>
        <v>0</v>
      </c>
    </row>
    <row r="80" spans="1:10" ht="23.25" x14ac:dyDescent="0.35">
      <c r="A80" s="18" t="s">
        <v>356</v>
      </c>
      <c r="B80" s="26">
        <v>2.5</v>
      </c>
      <c r="C80" s="23"/>
      <c r="D80" s="23"/>
      <c r="E80" s="23"/>
      <c r="F80" s="23"/>
      <c r="G80" s="23"/>
      <c r="H80" s="23"/>
      <c r="I80" s="43">
        <f t="shared" si="4"/>
        <v>0</v>
      </c>
      <c r="J80" s="49">
        <f t="shared" si="5"/>
        <v>0</v>
      </c>
    </row>
    <row r="81" spans="1:10" ht="23.25" x14ac:dyDescent="0.35">
      <c r="A81" s="18" t="s">
        <v>357</v>
      </c>
      <c r="B81" s="26">
        <v>2.5</v>
      </c>
      <c r="C81" s="23"/>
      <c r="D81" s="23"/>
      <c r="E81" s="23"/>
      <c r="F81" s="23"/>
      <c r="G81" s="23"/>
      <c r="H81" s="23"/>
      <c r="I81" s="43">
        <f t="shared" si="4"/>
        <v>0</v>
      </c>
      <c r="J81" s="49">
        <f t="shared" si="5"/>
        <v>0</v>
      </c>
    </row>
    <row r="82" spans="1:10" ht="23.25" x14ac:dyDescent="0.35">
      <c r="A82" s="18" t="s">
        <v>358</v>
      </c>
      <c r="B82" s="26">
        <v>2.5</v>
      </c>
      <c r="C82" s="23"/>
      <c r="D82" s="23"/>
      <c r="E82" s="23"/>
      <c r="F82" s="23"/>
      <c r="G82" s="23"/>
      <c r="H82" s="23"/>
      <c r="I82" s="43">
        <f t="shared" si="4"/>
        <v>0</v>
      </c>
      <c r="J82" s="49">
        <f t="shared" si="5"/>
        <v>0</v>
      </c>
    </row>
    <row r="83" spans="1:10" ht="23.25" x14ac:dyDescent="0.35">
      <c r="A83" s="18" t="s">
        <v>359</v>
      </c>
      <c r="B83" s="26">
        <v>2.5</v>
      </c>
      <c r="C83" s="23"/>
      <c r="D83" s="23"/>
      <c r="E83" s="23"/>
      <c r="F83" s="23"/>
      <c r="G83" s="23"/>
      <c r="H83" s="23"/>
      <c r="I83" s="43">
        <f t="shared" si="4"/>
        <v>0</v>
      </c>
      <c r="J83" s="49">
        <f t="shared" si="5"/>
        <v>0</v>
      </c>
    </row>
    <row r="84" spans="1:10" ht="23.25" x14ac:dyDescent="0.35">
      <c r="A84" s="18" t="s">
        <v>360</v>
      </c>
      <c r="B84" s="26">
        <v>2.5</v>
      </c>
      <c r="C84" s="23"/>
      <c r="D84" s="23"/>
      <c r="E84" s="23"/>
      <c r="F84" s="23"/>
      <c r="G84" s="23"/>
      <c r="H84" s="23"/>
      <c r="I84" s="43">
        <f t="shared" si="4"/>
        <v>0</v>
      </c>
      <c r="J84" s="49">
        <f t="shared" si="5"/>
        <v>0</v>
      </c>
    </row>
    <row r="85" spans="1:10" ht="23.25" x14ac:dyDescent="0.35">
      <c r="A85" s="18" t="s">
        <v>361</v>
      </c>
      <c r="B85" s="26">
        <v>2.5</v>
      </c>
      <c r="C85" s="23"/>
      <c r="D85" s="23"/>
      <c r="E85" s="23"/>
      <c r="F85" s="23"/>
      <c r="G85" s="23"/>
      <c r="H85" s="23"/>
      <c r="I85" s="43">
        <f t="shared" si="4"/>
        <v>0</v>
      </c>
      <c r="J85" s="49">
        <f t="shared" si="5"/>
        <v>0</v>
      </c>
    </row>
    <row r="86" spans="1:10" ht="23.25" x14ac:dyDescent="0.35">
      <c r="A86" s="18" t="s">
        <v>362</v>
      </c>
      <c r="B86" s="26">
        <v>2.5</v>
      </c>
      <c r="C86" s="23"/>
      <c r="D86" s="23"/>
      <c r="E86" s="23"/>
      <c r="F86" s="23"/>
      <c r="G86" s="23"/>
      <c r="H86" s="23"/>
      <c r="I86" s="43">
        <f t="shared" si="4"/>
        <v>0</v>
      </c>
      <c r="J86" s="49">
        <f t="shared" si="5"/>
        <v>0</v>
      </c>
    </row>
    <row r="87" spans="1:10" ht="23.25" x14ac:dyDescent="0.35">
      <c r="A87" s="18" t="s">
        <v>363</v>
      </c>
      <c r="B87" s="26">
        <v>2.5</v>
      </c>
      <c r="C87" s="23"/>
      <c r="D87" s="23"/>
      <c r="E87" s="23"/>
      <c r="F87" s="23"/>
      <c r="G87" s="23"/>
      <c r="H87" s="23"/>
      <c r="I87" s="43">
        <f t="shared" si="4"/>
        <v>0</v>
      </c>
      <c r="J87" s="49">
        <f t="shared" si="5"/>
        <v>0</v>
      </c>
    </row>
    <row r="88" spans="1:10" ht="23.25" x14ac:dyDescent="0.35">
      <c r="A88" s="18" t="s">
        <v>364</v>
      </c>
      <c r="B88" s="26">
        <v>2.5</v>
      </c>
      <c r="C88" s="23"/>
      <c r="D88" s="23"/>
      <c r="E88" s="23"/>
      <c r="F88" s="23"/>
      <c r="G88" s="23"/>
      <c r="H88" s="23"/>
      <c r="I88" s="43">
        <f t="shared" si="4"/>
        <v>0</v>
      </c>
      <c r="J88" s="49">
        <f t="shared" si="5"/>
        <v>0</v>
      </c>
    </row>
    <row r="89" spans="1:10" ht="23.25" x14ac:dyDescent="0.35">
      <c r="A89" s="18" t="s">
        <v>365</v>
      </c>
      <c r="B89" s="26">
        <v>2.5</v>
      </c>
      <c r="C89" s="23"/>
      <c r="D89" s="23"/>
      <c r="E89" s="23"/>
      <c r="F89" s="23"/>
      <c r="G89" s="23"/>
      <c r="H89" s="23"/>
      <c r="I89" s="43">
        <f t="shared" si="4"/>
        <v>0</v>
      </c>
      <c r="J89" s="49">
        <f t="shared" si="5"/>
        <v>0</v>
      </c>
    </row>
    <row r="90" spans="1:10" ht="23.25" x14ac:dyDescent="0.35">
      <c r="A90" s="18" t="s">
        <v>366</v>
      </c>
      <c r="B90" s="26">
        <v>2.5</v>
      </c>
      <c r="C90" s="23"/>
      <c r="D90" s="23"/>
      <c r="E90" s="23"/>
      <c r="F90" s="23"/>
      <c r="G90" s="23"/>
      <c r="H90" s="23"/>
      <c r="I90" s="43">
        <f t="shared" si="4"/>
        <v>0</v>
      </c>
      <c r="J90" s="49">
        <f t="shared" si="5"/>
        <v>0</v>
      </c>
    </row>
    <row r="91" spans="1:10" ht="23.25" x14ac:dyDescent="0.35">
      <c r="A91" s="18" t="s">
        <v>367</v>
      </c>
      <c r="B91" s="26">
        <v>2.5</v>
      </c>
      <c r="C91" s="23"/>
      <c r="D91" s="23"/>
      <c r="E91" s="23"/>
      <c r="F91" s="23"/>
      <c r="G91" s="23"/>
      <c r="H91" s="23"/>
      <c r="I91" s="43">
        <f t="shared" si="4"/>
        <v>0</v>
      </c>
      <c r="J91" s="49">
        <f t="shared" si="5"/>
        <v>0</v>
      </c>
    </row>
    <row r="92" spans="1:10" ht="23.25" x14ac:dyDescent="0.35">
      <c r="A92" s="18" t="s">
        <v>368</v>
      </c>
      <c r="B92" s="26">
        <v>2.5</v>
      </c>
      <c r="C92" s="23"/>
      <c r="D92" s="23"/>
      <c r="E92" s="23"/>
      <c r="F92" s="23"/>
      <c r="G92" s="23"/>
      <c r="H92" s="23"/>
      <c r="I92" s="43">
        <f t="shared" si="4"/>
        <v>0</v>
      </c>
      <c r="J92" s="49">
        <f t="shared" si="5"/>
        <v>0</v>
      </c>
    </row>
    <row r="93" spans="1:10" ht="23.25" x14ac:dyDescent="0.35">
      <c r="A93" s="18" t="s">
        <v>369</v>
      </c>
      <c r="B93" s="26">
        <v>2.5</v>
      </c>
      <c r="C93" s="23"/>
      <c r="D93" s="23"/>
      <c r="E93" s="23"/>
      <c r="F93" s="23"/>
      <c r="G93" s="23"/>
      <c r="H93" s="23"/>
      <c r="I93" s="43">
        <f t="shared" si="4"/>
        <v>0</v>
      </c>
      <c r="J93" s="49">
        <f t="shared" si="5"/>
        <v>0</v>
      </c>
    </row>
    <row r="94" spans="1:10" ht="23.25" x14ac:dyDescent="0.35">
      <c r="A94" s="18" t="s">
        <v>412</v>
      </c>
      <c r="B94" s="26">
        <v>2.5</v>
      </c>
      <c r="C94" s="23"/>
      <c r="D94" s="23"/>
      <c r="E94" s="23"/>
      <c r="F94" s="23"/>
      <c r="G94" s="23"/>
      <c r="H94" s="23"/>
      <c r="I94" s="43">
        <f t="shared" si="4"/>
        <v>0</v>
      </c>
      <c r="J94" s="49">
        <f t="shared" si="5"/>
        <v>0</v>
      </c>
    </row>
    <row r="95" spans="1:10" ht="23.25" x14ac:dyDescent="0.35">
      <c r="A95" s="18" t="s">
        <v>370</v>
      </c>
      <c r="B95" s="26">
        <v>2.5</v>
      </c>
      <c r="C95" s="23"/>
      <c r="D95" s="23"/>
      <c r="E95" s="23"/>
      <c r="F95" s="23"/>
      <c r="G95" s="23"/>
      <c r="H95" s="23"/>
      <c r="I95" s="43">
        <f t="shared" si="4"/>
        <v>0</v>
      </c>
      <c r="J95" s="49">
        <f t="shared" si="5"/>
        <v>0</v>
      </c>
    </row>
    <row r="96" spans="1:10" ht="23.25" x14ac:dyDescent="0.35">
      <c r="A96" s="18" t="s">
        <v>371</v>
      </c>
      <c r="B96" s="26">
        <v>2.5</v>
      </c>
      <c r="C96" s="23"/>
      <c r="D96" s="23"/>
      <c r="E96" s="23"/>
      <c r="F96" s="23"/>
      <c r="G96" s="23"/>
      <c r="H96" s="23"/>
      <c r="I96" s="43">
        <f t="shared" si="4"/>
        <v>0</v>
      </c>
      <c r="J96" s="49">
        <f t="shared" si="5"/>
        <v>0</v>
      </c>
    </row>
    <row r="97" spans="1:10" ht="23.25" x14ac:dyDescent="0.35">
      <c r="A97" s="18" t="s">
        <v>372</v>
      </c>
      <c r="B97" s="26">
        <v>2.5</v>
      </c>
      <c r="C97" s="23"/>
      <c r="D97" s="23"/>
      <c r="E97" s="23"/>
      <c r="F97" s="23"/>
      <c r="G97" s="23"/>
      <c r="H97" s="23"/>
      <c r="I97" s="43">
        <f t="shared" si="4"/>
        <v>0</v>
      </c>
      <c r="J97" s="49">
        <f t="shared" si="5"/>
        <v>0</v>
      </c>
    </row>
    <row r="98" spans="1:10" ht="23.25" x14ac:dyDescent="0.35">
      <c r="A98" s="18" t="s">
        <v>373</v>
      </c>
      <c r="B98" s="26">
        <v>2.5</v>
      </c>
      <c r="C98" s="23"/>
      <c r="D98" s="23"/>
      <c r="E98" s="23"/>
      <c r="F98" s="23"/>
      <c r="G98" s="23"/>
      <c r="H98" s="23"/>
      <c r="I98" s="43">
        <f t="shared" si="4"/>
        <v>0</v>
      </c>
      <c r="J98" s="49">
        <f t="shared" si="5"/>
        <v>0</v>
      </c>
    </row>
    <row r="99" spans="1:10" ht="23.25" x14ac:dyDescent="0.35">
      <c r="A99" s="29" t="s">
        <v>374</v>
      </c>
      <c r="B99" s="26">
        <v>2.5</v>
      </c>
      <c r="C99" s="23"/>
      <c r="D99" s="23"/>
      <c r="E99" s="23"/>
      <c r="F99" s="23"/>
      <c r="G99" s="23"/>
      <c r="H99" s="23"/>
      <c r="I99" s="43">
        <f t="shared" si="4"/>
        <v>0</v>
      </c>
      <c r="J99" s="49">
        <f t="shared" si="5"/>
        <v>0</v>
      </c>
    </row>
    <row r="100" spans="1:10" ht="23.25" x14ac:dyDescent="0.35">
      <c r="A100" s="29" t="s">
        <v>375</v>
      </c>
      <c r="B100" s="26">
        <v>2.5</v>
      </c>
      <c r="C100" s="23"/>
      <c r="D100" s="23"/>
      <c r="E100" s="23"/>
      <c r="F100" s="23"/>
      <c r="G100" s="23"/>
      <c r="H100" s="23"/>
      <c r="I100" s="43">
        <f t="shared" si="4"/>
        <v>0</v>
      </c>
      <c r="J100" s="49">
        <f t="shared" si="5"/>
        <v>0</v>
      </c>
    </row>
    <row r="101" spans="1:10" ht="23.25" x14ac:dyDescent="0.35">
      <c r="A101" s="29" t="s">
        <v>376</v>
      </c>
      <c r="B101" s="26">
        <v>2.5</v>
      </c>
      <c r="C101" s="23"/>
      <c r="D101" s="23"/>
      <c r="E101" s="23"/>
      <c r="F101" s="23"/>
      <c r="G101" s="23"/>
      <c r="H101" s="23"/>
      <c r="I101" s="43">
        <f t="shared" si="4"/>
        <v>0</v>
      </c>
      <c r="J101" s="49">
        <f t="shared" si="5"/>
        <v>0</v>
      </c>
    </row>
    <row r="102" spans="1:10" ht="23.25" x14ac:dyDescent="0.35">
      <c r="A102" s="29" t="s">
        <v>377</v>
      </c>
      <c r="B102" s="26">
        <v>2.5</v>
      </c>
      <c r="C102" s="23"/>
      <c r="D102" s="23"/>
      <c r="E102" s="23"/>
      <c r="F102" s="23"/>
      <c r="G102" s="23"/>
      <c r="H102" s="23"/>
      <c r="I102" s="43">
        <f t="shared" si="4"/>
        <v>0</v>
      </c>
      <c r="J102" s="49">
        <f t="shared" si="5"/>
        <v>0</v>
      </c>
    </row>
    <row r="103" spans="1:10" ht="23.25" x14ac:dyDescent="0.35">
      <c r="A103" s="36" t="s">
        <v>378</v>
      </c>
      <c r="B103" s="26">
        <v>2.5</v>
      </c>
      <c r="C103" s="23">
        <v>0</v>
      </c>
      <c r="D103" s="23"/>
      <c r="E103" s="23"/>
      <c r="F103" s="23"/>
      <c r="G103" s="23"/>
      <c r="H103" s="23"/>
      <c r="I103" s="43">
        <f t="shared" si="4"/>
        <v>0</v>
      </c>
      <c r="J103" s="49">
        <f t="shared" si="5"/>
        <v>0</v>
      </c>
    </row>
    <row r="104" spans="1:10" ht="23.25" x14ac:dyDescent="0.35">
      <c r="A104" s="29" t="s">
        <v>379</v>
      </c>
      <c r="B104" s="26">
        <v>2.5</v>
      </c>
      <c r="C104" s="23"/>
      <c r="D104" s="23"/>
      <c r="E104" s="23"/>
      <c r="F104" s="23"/>
      <c r="G104" s="23"/>
      <c r="H104" s="23"/>
      <c r="I104" s="43">
        <f t="shared" si="4"/>
        <v>0</v>
      </c>
      <c r="J104" s="49">
        <f t="shared" si="5"/>
        <v>0</v>
      </c>
    </row>
    <row r="105" spans="1:10" ht="23.25" x14ac:dyDescent="0.35">
      <c r="A105" s="29" t="s">
        <v>380</v>
      </c>
      <c r="B105" s="26">
        <v>2.5</v>
      </c>
      <c r="C105" s="23"/>
      <c r="D105" s="23"/>
      <c r="E105" s="23"/>
      <c r="F105" s="23"/>
      <c r="G105" s="23"/>
      <c r="H105" s="23"/>
      <c r="I105" s="43">
        <f t="shared" si="4"/>
        <v>0</v>
      </c>
      <c r="J105" s="49">
        <f t="shared" si="5"/>
        <v>0</v>
      </c>
    </row>
    <row r="106" spans="1:10" ht="23.25" x14ac:dyDescent="0.35">
      <c r="A106" s="18" t="s">
        <v>381</v>
      </c>
      <c r="B106" s="26">
        <v>2.5</v>
      </c>
      <c r="C106" s="23"/>
      <c r="D106" s="23"/>
      <c r="E106" s="23"/>
      <c r="F106" s="23"/>
      <c r="G106" s="23"/>
      <c r="H106" s="23"/>
      <c r="I106" s="43">
        <f t="shared" ref="I106:I137" si="6">SUM(C106:H106)</f>
        <v>0</v>
      </c>
      <c r="J106" s="49">
        <f t="shared" ref="J106:J137" si="7">I106*B106</f>
        <v>0</v>
      </c>
    </row>
    <row r="107" spans="1:10" ht="23.25" x14ac:dyDescent="0.35">
      <c r="A107" s="128" t="s">
        <v>856</v>
      </c>
      <c r="B107" s="26">
        <v>2.5</v>
      </c>
      <c r="C107" s="23"/>
      <c r="D107" s="23"/>
      <c r="E107" s="23"/>
      <c r="F107" s="23"/>
      <c r="G107" s="23"/>
      <c r="H107" s="23"/>
      <c r="I107" s="43">
        <f>SUM(C107:H107)</f>
        <v>0</v>
      </c>
      <c r="J107" s="49">
        <f>I107*B107</f>
        <v>0</v>
      </c>
    </row>
    <row r="108" spans="1:10" ht="23.25" x14ac:dyDescent="0.35">
      <c r="A108" s="18" t="s">
        <v>382</v>
      </c>
      <c r="B108" s="26">
        <v>2.5</v>
      </c>
      <c r="C108" s="23"/>
      <c r="D108" s="23"/>
      <c r="E108" s="23"/>
      <c r="F108" s="23"/>
      <c r="G108" s="23"/>
      <c r="H108" s="23"/>
      <c r="I108" s="43">
        <f t="shared" si="6"/>
        <v>0</v>
      </c>
      <c r="J108" s="49">
        <f t="shared" si="7"/>
        <v>0</v>
      </c>
    </row>
    <row r="109" spans="1:10" ht="23.25" x14ac:dyDescent="0.35">
      <c r="A109" s="18" t="s">
        <v>383</v>
      </c>
      <c r="B109" s="26">
        <v>2.5</v>
      </c>
      <c r="C109" s="23"/>
      <c r="D109" s="23"/>
      <c r="E109" s="23"/>
      <c r="F109" s="23"/>
      <c r="G109" s="23"/>
      <c r="H109" s="23"/>
      <c r="I109" s="43">
        <f t="shared" si="6"/>
        <v>0</v>
      </c>
      <c r="J109" s="49">
        <f t="shared" si="7"/>
        <v>0</v>
      </c>
    </row>
    <row r="110" spans="1:10" ht="23.25" x14ac:dyDescent="0.35">
      <c r="A110" s="18" t="s">
        <v>384</v>
      </c>
      <c r="B110" s="26">
        <v>2.5</v>
      </c>
      <c r="C110" s="23"/>
      <c r="D110" s="23"/>
      <c r="E110" s="23"/>
      <c r="F110" s="23"/>
      <c r="G110" s="23"/>
      <c r="H110" s="23"/>
      <c r="I110" s="43">
        <f t="shared" si="6"/>
        <v>0</v>
      </c>
      <c r="J110" s="49">
        <f t="shared" si="7"/>
        <v>0</v>
      </c>
    </row>
    <row r="111" spans="1:10" ht="23.25" x14ac:dyDescent="0.35">
      <c r="A111" s="18" t="s">
        <v>385</v>
      </c>
      <c r="B111" s="26">
        <v>2.5</v>
      </c>
      <c r="C111" s="23"/>
      <c r="D111" s="23"/>
      <c r="E111" s="23"/>
      <c r="F111" s="23"/>
      <c r="G111" s="23"/>
      <c r="H111" s="23"/>
      <c r="I111" s="43">
        <f t="shared" si="6"/>
        <v>0</v>
      </c>
      <c r="J111" s="49">
        <f t="shared" si="7"/>
        <v>0</v>
      </c>
    </row>
    <row r="112" spans="1:10" ht="23.25" x14ac:dyDescent="0.35">
      <c r="A112" s="18" t="s">
        <v>386</v>
      </c>
      <c r="B112" s="26">
        <v>2.5</v>
      </c>
      <c r="C112" s="23"/>
      <c r="D112" s="23"/>
      <c r="E112" s="23"/>
      <c r="F112" s="23"/>
      <c r="G112" s="23"/>
      <c r="H112" s="23"/>
      <c r="I112" s="43">
        <f t="shared" si="6"/>
        <v>0</v>
      </c>
      <c r="J112" s="49">
        <f t="shared" si="7"/>
        <v>0</v>
      </c>
    </row>
    <row r="113" spans="1:10" ht="23.25" x14ac:dyDescent="0.35">
      <c r="A113" s="18" t="s">
        <v>387</v>
      </c>
      <c r="B113" s="26">
        <v>2.5</v>
      </c>
      <c r="C113" s="23"/>
      <c r="D113" s="23"/>
      <c r="E113" s="23"/>
      <c r="F113" s="23"/>
      <c r="G113" s="23"/>
      <c r="H113" s="23"/>
      <c r="I113" s="43">
        <f t="shared" si="6"/>
        <v>0</v>
      </c>
      <c r="J113" s="49">
        <f t="shared" si="7"/>
        <v>0</v>
      </c>
    </row>
    <row r="114" spans="1:10" ht="23.25" x14ac:dyDescent="0.35">
      <c r="A114" s="18" t="s">
        <v>388</v>
      </c>
      <c r="B114" s="26">
        <v>2.5</v>
      </c>
      <c r="C114" s="23"/>
      <c r="D114" s="23"/>
      <c r="E114" s="23"/>
      <c r="F114" s="23"/>
      <c r="G114" s="23"/>
      <c r="H114" s="23"/>
      <c r="I114" s="43">
        <f t="shared" si="6"/>
        <v>0</v>
      </c>
      <c r="J114" s="49">
        <f t="shared" si="7"/>
        <v>0</v>
      </c>
    </row>
    <row r="115" spans="1:10" ht="23.25" x14ac:dyDescent="0.35">
      <c r="A115" s="18" t="s">
        <v>389</v>
      </c>
      <c r="B115" s="26">
        <v>2.5</v>
      </c>
      <c r="C115" s="23"/>
      <c r="D115" s="23"/>
      <c r="E115" s="23"/>
      <c r="F115" s="23"/>
      <c r="G115" s="23"/>
      <c r="H115" s="23"/>
      <c r="I115" s="43">
        <f t="shared" si="6"/>
        <v>0</v>
      </c>
      <c r="J115" s="49">
        <f t="shared" si="7"/>
        <v>0</v>
      </c>
    </row>
    <row r="116" spans="1:10" ht="23.25" x14ac:dyDescent="0.35">
      <c r="A116" s="18" t="s">
        <v>611</v>
      </c>
      <c r="B116" s="26">
        <v>2.5</v>
      </c>
      <c r="C116" s="23"/>
      <c r="D116" s="23"/>
      <c r="E116" s="23">
        <v>0</v>
      </c>
      <c r="F116" s="23"/>
      <c r="G116" s="23"/>
      <c r="H116" s="23"/>
      <c r="I116" s="43">
        <f t="shared" si="6"/>
        <v>0</v>
      </c>
      <c r="J116" s="49">
        <f t="shared" si="7"/>
        <v>0</v>
      </c>
    </row>
    <row r="117" spans="1:10" ht="23.25" x14ac:dyDescent="0.35">
      <c r="A117" s="18" t="s">
        <v>612</v>
      </c>
      <c r="B117" s="26">
        <v>2.5</v>
      </c>
      <c r="C117" s="23"/>
      <c r="D117" s="23"/>
      <c r="E117" s="23">
        <v>0</v>
      </c>
      <c r="F117" s="23"/>
      <c r="G117" s="23"/>
      <c r="H117" s="23"/>
      <c r="I117" s="43">
        <f t="shared" si="6"/>
        <v>0</v>
      </c>
      <c r="J117" s="49">
        <f t="shared" si="7"/>
        <v>0</v>
      </c>
    </row>
    <row r="118" spans="1:10" ht="23.25" x14ac:dyDescent="0.35">
      <c r="A118" s="18" t="s">
        <v>390</v>
      </c>
      <c r="B118" s="26">
        <v>2.5</v>
      </c>
      <c r="C118" s="23"/>
      <c r="D118" s="23"/>
      <c r="E118" s="23">
        <v>0</v>
      </c>
      <c r="F118" s="23"/>
      <c r="G118" s="23"/>
      <c r="H118" s="23"/>
      <c r="I118" s="43">
        <f t="shared" si="6"/>
        <v>0</v>
      </c>
      <c r="J118" s="49">
        <f t="shared" si="7"/>
        <v>0</v>
      </c>
    </row>
    <row r="119" spans="1:10" ht="23.25" x14ac:dyDescent="0.35">
      <c r="A119" s="18" t="s">
        <v>391</v>
      </c>
      <c r="B119" s="26">
        <v>2.5</v>
      </c>
      <c r="C119" s="23"/>
      <c r="D119" s="23"/>
      <c r="E119" s="23"/>
      <c r="F119" s="23"/>
      <c r="G119" s="23"/>
      <c r="H119" s="23"/>
      <c r="I119" s="43">
        <f t="shared" si="6"/>
        <v>0</v>
      </c>
      <c r="J119" s="49">
        <f t="shared" si="7"/>
        <v>0</v>
      </c>
    </row>
    <row r="120" spans="1:10" ht="23.25" x14ac:dyDescent="0.35">
      <c r="A120" s="18" t="s">
        <v>613</v>
      </c>
      <c r="B120" s="26">
        <v>2.5</v>
      </c>
      <c r="C120" s="23"/>
      <c r="D120" s="23"/>
      <c r="E120" s="23">
        <v>0</v>
      </c>
      <c r="F120" s="23"/>
      <c r="G120" s="23"/>
      <c r="H120" s="23"/>
      <c r="I120" s="43">
        <f t="shared" si="6"/>
        <v>0</v>
      </c>
      <c r="J120" s="49">
        <f t="shared" si="7"/>
        <v>0</v>
      </c>
    </row>
    <row r="121" spans="1:10" ht="23.25" x14ac:dyDescent="0.35">
      <c r="A121" s="18" t="s">
        <v>392</v>
      </c>
      <c r="B121" s="26">
        <v>2.5</v>
      </c>
      <c r="C121" s="23"/>
      <c r="D121" s="23"/>
      <c r="E121" s="23"/>
      <c r="F121" s="23"/>
      <c r="G121" s="23"/>
      <c r="H121" s="23"/>
      <c r="I121" s="43">
        <f t="shared" si="6"/>
        <v>0</v>
      </c>
      <c r="J121" s="49">
        <f t="shared" si="7"/>
        <v>0</v>
      </c>
    </row>
    <row r="122" spans="1:10" ht="23.25" x14ac:dyDescent="0.35">
      <c r="A122" s="18" t="s">
        <v>393</v>
      </c>
      <c r="B122" s="26">
        <v>2.5</v>
      </c>
      <c r="C122" s="23"/>
      <c r="D122" s="23"/>
      <c r="E122" s="23"/>
      <c r="F122" s="23"/>
      <c r="G122" s="23"/>
      <c r="H122" s="23"/>
      <c r="I122" s="43">
        <f t="shared" si="6"/>
        <v>0</v>
      </c>
      <c r="J122" s="49">
        <f t="shared" si="7"/>
        <v>0</v>
      </c>
    </row>
    <row r="123" spans="1:10" ht="23.25" x14ac:dyDescent="0.35">
      <c r="A123" s="18" t="s">
        <v>394</v>
      </c>
      <c r="B123" s="26">
        <v>2.5</v>
      </c>
      <c r="C123" s="23"/>
      <c r="D123" s="23"/>
      <c r="E123" s="23"/>
      <c r="F123" s="23"/>
      <c r="G123" s="23"/>
      <c r="H123" s="23"/>
      <c r="I123" s="43">
        <f t="shared" si="6"/>
        <v>0</v>
      </c>
      <c r="J123" s="49">
        <f t="shared" si="7"/>
        <v>0</v>
      </c>
    </row>
    <row r="124" spans="1:10" ht="23.25" x14ac:dyDescent="0.35">
      <c r="A124" s="18" t="s">
        <v>395</v>
      </c>
      <c r="B124" s="26">
        <v>2.5</v>
      </c>
      <c r="C124" s="23"/>
      <c r="D124" s="23"/>
      <c r="E124" s="23"/>
      <c r="F124" s="23"/>
      <c r="G124" s="23"/>
      <c r="H124" s="23"/>
      <c r="I124" s="43">
        <f t="shared" si="6"/>
        <v>0</v>
      </c>
      <c r="J124" s="49">
        <f t="shared" si="7"/>
        <v>0</v>
      </c>
    </row>
    <row r="125" spans="1:10" s="58" customFormat="1" ht="23.25" customHeight="1" x14ac:dyDescent="0.35">
      <c r="A125" s="29" t="s">
        <v>396</v>
      </c>
      <c r="B125" s="26">
        <v>2.5</v>
      </c>
      <c r="C125" s="39"/>
      <c r="D125" s="39"/>
      <c r="E125" s="39"/>
      <c r="F125" s="39"/>
      <c r="G125" s="39"/>
      <c r="H125" s="39"/>
      <c r="I125" s="101">
        <f t="shared" si="6"/>
        <v>0</v>
      </c>
      <c r="J125" s="99">
        <f t="shared" si="7"/>
        <v>0</v>
      </c>
    </row>
    <row r="126" spans="1:10" s="58" customFormat="1" ht="23.25" customHeight="1" x14ac:dyDescent="0.35">
      <c r="A126" s="29" t="s">
        <v>397</v>
      </c>
      <c r="B126" s="26">
        <v>2.5</v>
      </c>
      <c r="C126" s="39"/>
      <c r="D126" s="39"/>
      <c r="E126" s="39"/>
      <c r="F126" s="39"/>
      <c r="G126" s="39"/>
      <c r="H126" s="39"/>
      <c r="I126" s="101">
        <f t="shared" si="6"/>
        <v>0</v>
      </c>
      <c r="J126" s="99">
        <f t="shared" si="7"/>
        <v>0</v>
      </c>
    </row>
    <row r="127" spans="1:10" s="58" customFormat="1" ht="23.25" customHeight="1" x14ac:dyDescent="0.35">
      <c r="A127" s="29" t="s">
        <v>398</v>
      </c>
      <c r="B127" s="26">
        <v>2.5</v>
      </c>
      <c r="C127" s="39"/>
      <c r="D127" s="39"/>
      <c r="E127" s="39"/>
      <c r="F127" s="39"/>
      <c r="G127" s="39"/>
      <c r="H127" s="39"/>
      <c r="I127" s="101">
        <f t="shared" si="6"/>
        <v>0</v>
      </c>
      <c r="J127" s="99">
        <f t="shared" si="7"/>
        <v>0</v>
      </c>
    </row>
    <row r="128" spans="1:10" s="58" customFormat="1" ht="23.25" customHeight="1" x14ac:dyDescent="0.35">
      <c r="A128" s="29" t="s">
        <v>399</v>
      </c>
      <c r="B128" s="26">
        <v>2.5</v>
      </c>
      <c r="C128" s="39"/>
      <c r="D128" s="39"/>
      <c r="E128" s="39"/>
      <c r="F128" s="39"/>
      <c r="G128" s="39"/>
      <c r="H128" s="39"/>
      <c r="I128" s="101">
        <f t="shared" si="6"/>
        <v>0</v>
      </c>
      <c r="J128" s="99">
        <f t="shared" si="7"/>
        <v>0</v>
      </c>
    </row>
    <row r="129" spans="1:10" s="58" customFormat="1" ht="23.25" customHeight="1" x14ac:dyDescent="0.35">
      <c r="A129" s="128" t="s">
        <v>400</v>
      </c>
      <c r="B129" s="26">
        <v>2.5</v>
      </c>
      <c r="C129" s="39"/>
      <c r="D129" s="39"/>
      <c r="E129" s="39"/>
      <c r="F129" s="39"/>
      <c r="G129" s="39"/>
      <c r="H129" s="39"/>
      <c r="I129" s="101">
        <f t="shared" si="6"/>
        <v>0</v>
      </c>
      <c r="J129" s="99">
        <f t="shared" si="7"/>
        <v>0</v>
      </c>
    </row>
    <row r="130" spans="1:10" s="58" customFormat="1" ht="23.25" customHeight="1" x14ac:dyDescent="0.35">
      <c r="A130" s="29" t="s">
        <v>401</v>
      </c>
      <c r="B130" s="26">
        <v>2.5</v>
      </c>
      <c r="C130" s="39"/>
      <c r="D130" s="39"/>
      <c r="E130" s="39"/>
      <c r="F130" s="39"/>
      <c r="G130" s="39"/>
      <c r="H130" s="39"/>
      <c r="I130" s="101">
        <f t="shared" si="6"/>
        <v>0</v>
      </c>
      <c r="J130" s="99">
        <f t="shared" si="7"/>
        <v>0</v>
      </c>
    </row>
    <row r="131" spans="1:10" s="58" customFormat="1" ht="23.25" customHeight="1" x14ac:dyDescent="0.35">
      <c r="A131" s="29" t="s">
        <v>402</v>
      </c>
      <c r="B131" s="26">
        <v>2.5</v>
      </c>
      <c r="C131" s="39"/>
      <c r="D131" s="39"/>
      <c r="E131" s="39"/>
      <c r="F131" s="39"/>
      <c r="G131" s="39"/>
      <c r="H131" s="39"/>
      <c r="I131" s="101">
        <f t="shared" si="6"/>
        <v>0</v>
      </c>
      <c r="J131" s="99">
        <f t="shared" si="7"/>
        <v>0</v>
      </c>
    </row>
    <row r="132" spans="1:10" s="58" customFormat="1" ht="23.25" customHeight="1" x14ac:dyDescent="0.35">
      <c r="A132" s="29" t="s">
        <v>403</v>
      </c>
      <c r="B132" s="26">
        <v>2.5</v>
      </c>
      <c r="C132" s="39"/>
      <c r="D132" s="39"/>
      <c r="E132" s="39"/>
      <c r="F132" s="39"/>
      <c r="G132" s="39"/>
      <c r="H132" s="39"/>
      <c r="I132" s="101">
        <f t="shared" si="6"/>
        <v>0</v>
      </c>
      <c r="J132" s="99">
        <f t="shared" si="7"/>
        <v>0</v>
      </c>
    </row>
    <row r="133" spans="1:10" s="58" customFormat="1" ht="23.25" customHeight="1" x14ac:dyDescent="0.35">
      <c r="A133" s="29" t="s">
        <v>404</v>
      </c>
      <c r="B133" s="26">
        <v>2.5</v>
      </c>
      <c r="C133" s="39"/>
      <c r="D133" s="39"/>
      <c r="E133" s="39"/>
      <c r="F133" s="39"/>
      <c r="G133" s="39"/>
      <c r="H133" s="39"/>
      <c r="I133" s="101">
        <f t="shared" si="6"/>
        <v>0</v>
      </c>
      <c r="J133" s="99">
        <f t="shared" si="7"/>
        <v>0</v>
      </c>
    </row>
    <row r="134" spans="1:10" s="58" customFormat="1" ht="23.25" customHeight="1" x14ac:dyDescent="0.35">
      <c r="A134" s="29" t="s">
        <v>405</v>
      </c>
      <c r="B134" s="26">
        <v>2.5</v>
      </c>
      <c r="C134" s="39"/>
      <c r="D134" s="39"/>
      <c r="E134" s="39"/>
      <c r="F134" s="39"/>
      <c r="G134" s="39"/>
      <c r="H134" s="39"/>
      <c r="I134" s="101">
        <f t="shared" si="6"/>
        <v>0</v>
      </c>
      <c r="J134" s="99">
        <f t="shared" si="7"/>
        <v>0</v>
      </c>
    </row>
    <row r="135" spans="1:10" s="58" customFormat="1" ht="23.25" customHeight="1" x14ac:dyDescent="0.35">
      <c r="A135" s="29" t="s">
        <v>406</v>
      </c>
      <c r="B135" s="26">
        <v>2.5</v>
      </c>
      <c r="C135" s="39"/>
      <c r="D135" s="39"/>
      <c r="E135" s="39"/>
      <c r="F135" s="39"/>
      <c r="G135" s="39"/>
      <c r="H135" s="39"/>
      <c r="I135" s="101">
        <f t="shared" si="6"/>
        <v>0</v>
      </c>
      <c r="J135" s="99">
        <f t="shared" si="7"/>
        <v>0</v>
      </c>
    </row>
    <row r="136" spans="1:10" s="58" customFormat="1" ht="23.25" customHeight="1" x14ac:dyDescent="0.35">
      <c r="A136" s="29" t="s">
        <v>407</v>
      </c>
      <c r="B136" s="26">
        <v>2.5</v>
      </c>
      <c r="C136" s="39"/>
      <c r="D136" s="39"/>
      <c r="E136" s="39"/>
      <c r="F136" s="39"/>
      <c r="G136" s="39"/>
      <c r="H136" s="39"/>
      <c r="I136" s="101">
        <f t="shared" si="6"/>
        <v>0</v>
      </c>
      <c r="J136" s="99">
        <f t="shared" si="7"/>
        <v>0</v>
      </c>
    </row>
    <row r="137" spans="1:10" s="58" customFormat="1" ht="23.25" customHeight="1" x14ac:dyDescent="0.35">
      <c r="A137" s="29" t="s">
        <v>408</v>
      </c>
      <c r="B137" s="26">
        <v>2.5</v>
      </c>
      <c r="C137" s="39">
        <v>0</v>
      </c>
      <c r="D137" s="39">
        <v>0</v>
      </c>
      <c r="E137" s="39">
        <v>0</v>
      </c>
      <c r="F137" s="39">
        <v>0</v>
      </c>
      <c r="G137" s="39">
        <v>0</v>
      </c>
      <c r="H137" s="39">
        <v>0</v>
      </c>
      <c r="I137" s="101">
        <f t="shared" si="6"/>
        <v>0</v>
      </c>
      <c r="J137" s="99">
        <f t="shared" si="7"/>
        <v>0</v>
      </c>
    </row>
    <row r="138" spans="1:10" ht="23.25" x14ac:dyDescent="0.35">
      <c r="A138" s="8" t="s">
        <v>42</v>
      </c>
      <c r="B138" s="53" t="s">
        <v>808</v>
      </c>
      <c r="C138" s="7">
        <v>2</v>
      </c>
      <c r="D138" s="7">
        <v>4</v>
      </c>
      <c r="E138" s="7">
        <v>6</v>
      </c>
      <c r="F138" s="7">
        <v>8</v>
      </c>
      <c r="G138" s="7">
        <v>10</v>
      </c>
      <c r="H138" s="7">
        <v>12</v>
      </c>
      <c r="I138" s="20" t="s">
        <v>8</v>
      </c>
      <c r="J138" s="19" t="s">
        <v>10</v>
      </c>
    </row>
    <row r="139" spans="1:10" s="58" customFormat="1" ht="23.25" customHeight="1" x14ac:dyDescent="0.35">
      <c r="A139" s="363" t="s">
        <v>763</v>
      </c>
      <c r="B139" s="365"/>
      <c r="C139" s="90">
        <f>SUM(C9:C137)</f>
        <v>0</v>
      </c>
      <c r="D139" s="90">
        <f t="shared" ref="D139:I139" si="8">SUM(D9:D137)</f>
        <v>0</v>
      </c>
      <c r="E139" s="90">
        <f t="shared" si="8"/>
        <v>0</v>
      </c>
      <c r="F139" s="90">
        <f t="shared" si="8"/>
        <v>0</v>
      </c>
      <c r="G139" s="90">
        <f t="shared" si="8"/>
        <v>0</v>
      </c>
      <c r="H139" s="90">
        <f t="shared" si="8"/>
        <v>0</v>
      </c>
      <c r="I139" s="90">
        <f t="shared" si="8"/>
        <v>0</v>
      </c>
      <c r="J139" s="91">
        <f>SUM(J10:J137)</f>
        <v>0</v>
      </c>
    </row>
    <row r="140" spans="1:10" ht="24.95" customHeight="1" x14ac:dyDescent="0.2">
      <c r="A140" s="458" t="s">
        <v>756</v>
      </c>
      <c r="B140" s="459"/>
      <c r="C140" s="459"/>
      <c r="D140" s="459"/>
      <c r="E140" s="459"/>
      <c r="F140" s="459"/>
      <c r="G140" s="459"/>
      <c r="H140" s="459"/>
      <c r="I140" s="459"/>
      <c r="J140" s="460"/>
    </row>
    <row r="141" spans="1:10" ht="23.25" x14ac:dyDescent="0.2">
      <c r="A141" s="454" t="s">
        <v>730</v>
      </c>
      <c r="B141" s="454"/>
      <c r="C141" s="454"/>
      <c r="D141" s="454"/>
      <c r="E141" s="454"/>
      <c r="F141" s="454"/>
      <c r="G141" s="454"/>
      <c r="H141" s="454"/>
      <c r="I141" s="454"/>
      <c r="J141" s="454"/>
    </row>
    <row r="142" spans="1:10" ht="23.25" x14ac:dyDescent="0.2">
      <c r="A142" s="444" t="s">
        <v>729</v>
      </c>
      <c r="B142" s="444"/>
      <c r="C142" s="444"/>
      <c r="D142" s="444"/>
      <c r="E142" s="444"/>
      <c r="F142" s="444"/>
      <c r="G142" s="444"/>
      <c r="H142" s="444"/>
      <c r="I142" s="444"/>
      <c r="J142" s="444"/>
    </row>
  </sheetData>
  <sheetProtection selectLockedCells="1"/>
  <mergeCells count="20">
    <mergeCell ref="A6:J6"/>
    <mergeCell ref="A1:J1"/>
    <mergeCell ref="A2:J2"/>
    <mergeCell ref="A3:J3"/>
    <mergeCell ref="A4:J4"/>
    <mergeCell ref="A5:J5"/>
    <mergeCell ref="A141:J141"/>
    <mergeCell ref="A142:J142"/>
    <mergeCell ref="A140:J140"/>
    <mergeCell ref="A139:B139"/>
    <mergeCell ref="A7:I7"/>
    <mergeCell ref="H8:H9"/>
    <mergeCell ref="I8:I9"/>
    <mergeCell ref="J8:J9"/>
    <mergeCell ref="B8:B9"/>
    <mergeCell ref="C8:C9"/>
    <mergeCell ref="D8:D9"/>
    <mergeCell ref="E8:E9"/>
    <mergeCell ref="F8:F9"/>
    <mergeCell ref="G8:G9"/>
  </mergeCells>
  <phoneticPr fontId="31" type="noConversion"/>
  <hyperlinks>
    <hyperlink ref="A5:J5" location="Account_Summary" display="Account Summary" xr:uid="{00000000-0004-0000-3D00-000000000000}"/>
    <hyperlink ref="A6:J6" location="Table_of_Contents" display="Table of Contents" xr:uid="{00000000-0004-0000-3D00-000001000000}"/>
    <hyperlink ref="A10" r:id="rId1" xr:uid="{00000000-0004-0000-3D00-000002000000}"/>
    <hyperlink ref="A11" r:id="rId2" xr:uid="{00000000-0004-0000-3D00-000003000000}"/>
    <hyperlink ref="A12" r:id="rId3" xr:uid="{00000000-0004-0000-3D00-000004000000}"/>
    <hyperlink ref="A13" r:id="rId4" xr:uid="{00000000-0004-0000-3D00-000005000000}"/>
    <hyperlink ref="A14" r:id="rId5" xr:uid="{00000000-0004-0000-3D00-000006000000}"/>
    <hyperlink ref="A15" r:id="rId6" xr:uid="{00000000-0004-0000-3D00-000007000000}"/>
    <hyperlink ref="A16" r:id="rId7" xr:uid="{00000000-0004-0000-3D00-000008000000}"/>
    <hyperlink ref="A103" r:id="rId8" xr:uid="{00000000-0004-0000-3D00-000009000000}"/>
    <hyperlink ref="A9" r:id="rId9" xr:uid="{00000000-0004-0000-3D00-00000A000000}"/>
    <hyperlink ref="A61" r:id="rId10" xr:uid="{00000000-0004-0000-3D00-00000B000000}"/>
    <hyperlink ref="A107" r:id="rId11" xr:uid="{00000000-0004-0000-3D00-00000C000000}"/>
    <hyperlink ref="A17" r:id="rId12" xr:uid="{00000000-0004-0000-3D00-00000D000000}"/>
    <hyperlink ref="A24" r:id="rId13" xr:uid="{00000000-0004-0000-3D00-00000E000000}"/>
    <hyperlink ref="A25" r:id="rId14" xr:uid="{00000000-0004-0000-3D00-00000F000000}"/>
    <hyperlink ref="A27" r:id="rId15" xr:uid="{00000000-0004-0000-3D00-000010000000}"/>
    <hyperlink ref="A28" r:id="rId16" xr:uid="{00000000-0004-0000-3D00-000011000000}"/>
    <hyperlink ref="A72" r:id="rId17" xr:uid="{00000000-0004-0000-3D00-000012000000}"/>
    <hyperlink ref="A129" r:id="rId18" xr:uid="{00000000-0004-0000-3D00-000013000000}"/>
    <hyperlink ref="A18" r:id="rId19" xr:uid="{00000000-0004-0000-3D00-000014000000}"/>
    <hyperlink ref="A141:J141" location="Account_Summary" display="Account Summary" xr:uid="{94A1D2AA-CAEF-4BCC-BDE3-B83EC041EC8B}"/>
    <hyperlink ref="A142:J142" location="Table_of_Contents" display="Table of Contents" xr:uid="{01CC33A9-5B8F-4953-9D8A-6F40FF504088}"/>
  </hyperlinks>
  <pageMargins left="0.75" right="0.75" top="1" bottom="1" header="0.5" footer="0.5"/>
  <pageSetup scale="61" fitToHeight="5" orientation="landscape" horizontalDpi="4294967293" r:id="rId20"/>
  <headerFooter alignWithMargins="0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E00-000000000000}">
  <sheetPr>
    <pageSetUpPr fitToPage="1"/>
  </sheetPr>
  <dimension ref="A1:J138"/>
  <sheetViews>
    <sheetView showZeros="0" topLeftCell="A2" zoomScale="80" workbookViewId="0">
      <selection activeCell="C11" sqref="C11"/>
    </sheetView>
  </sheetViews>
  <sheetFormatPr defaultRowHeight="12.75" x14ac:dyDescent="0.2"/>
  <cols>
    <col min="1" max="1" width="61.85546875" customWidth="1"/>
    <col min="2" max="2" width="25.85546875" customWidth="1"/>
    <col min="9" max="9" width="21.5703125" customWidth="1"/>
    <col min="10" max="10" width="18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533" t="s">
        <v>764</v>
      </c>
      <c r="B7" s="533"/>
      <c r="C7" s="533"/>
      <c r="D7" s="533"/>
      <c r="E7" s="533"/>
      <c r="F7" s="533"/>
      <c r="G7" s="533"/>
      <c r="H7" s="533"/>
      <c r="I7" s="533"/>
      <c r="J7" s="88">
        <f>I135</f>
        <v>0</v>
      </c>
    </row>
    <row r="8" spans="1:10" ht="24.95" customHeight="1" x14ac:dyDescent="0.2">
      <c r="A8" s="214" t="s">
        <v>811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4.95" customHeight="1" x14ac:dyDescent="0.2">
      <c r="A9" s="192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17" t="s">
        <v>290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1" si="0">SUM(C10:H10)</f>
        <v>0</v>
      </c>
      <c r="J10" s="49">
        <f>I10*B10</f>
        <v>0</v>
      </c>
    </row>
    <row r="11" spans="1:10" ht="23.25" x14ac:dyDescent="0.35">
      <c r="A11" s="217" t="s">
        <v>243</v>
      </c>
      <c r="B11" s="26">
        <v>3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ref="J11:J74" si="1">I11*B11</f>
        <v>0</v>
      </c>
    </row>
    <row r="12" spans="1:10" ht="23.25" x14ac:dyDescent="0.35">
      <c r="A12" s="217" t="s">
        <v>291</v>
      </c>
      <c r="B12" s="26">
        <v>3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217" t="s">
        <v>292</v>
      </c>
      <c r="B13" s="26">
        <v>3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234" t="s">
        <v>293</v>
      </c>
      <c r="B14" s="26">
        <v>3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236" t="s">
        <v>294</v>
      </c>
      <c r="B15" s="26">
        <v>3</v>
      </c>
      <c r="C15" s="23"/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234" t="s">
        <v>295</v>
      </c>
      <c r="B16" s="26">
        <v>3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217" t="s">
        <v>296</v>
      </c>
      <c r="B17" s="26">
        <v>3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217" t="s">
        <v>297</v>
      </c>
      <c r="B18" s="26">
        <v>3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217" t="s">
        <v>298</v>
      </c>
      <c r="B19" s="26">
        <v>3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217" t="s">
        <v>299</v>
      </c>
      <c r="B20" s="26">
        <v>3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217" t="s">
        <v>300</v>
      </c>
      <c r="B21" s="26">
        <v>3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217" t="s">
        <v>301</v>
      </c>
      <c r="B22" s="26">
        <v>3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217" t="s">
        <v>302</v>
      </c>
      <c r="B23" s="26">
        <v>3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217" t="s">
        <v>303</v>
      </c>
      <c r="B24" s="26">
        <v>3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217" t="s">
        <v>304</v>
      </c>
      <c r="B25" s="26">
        <v>3</v>
      </c>
      <c r="C25" s="23"/>
      <c r="D25" s="23">
        <v>0</v>
      </c>
      <c r="E25" s="23">
        <v>0</v>
      </c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217" t="s">
        <v>305</v>
      </c>
      <c r="B26" s="26">
        <v>3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217" t="s">
        <v>306</v>
      </c>
      <c r="B27" s="26">
        <v>3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217" t="s">
        <v>307</v>
      </c>
      <c r="B28" s="26">
        <v>3</v>
      </c>
      <c r="C28" s="23"/>
      <c r="D28" s="23">
        <v>0</v>
      </c>
      <c r="E28" s="23">
        <v>0</v>
      </c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217" t="s">
        <v>308</v>
      </c>
      <c r="B29" s="26">
        <v>3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217" t="s">
        <v>309</v>
      </c>
      <c r="B30" s="26">
        <v>3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217" t="s">
        <v>310</v>
      </c>
      <c r="B31" s="26">
        <v>3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217" t="s">
        <v>311</v>
      </c>
      <c r="B32" s="26">
        <v>3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217" t="s">
        <v>312</v>
      </c>
      <c r="B33" s="26">
        <v>3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217" t="s">
        <v>313</v>
      </c>
      <c r="B34" s="26">
        <v>3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217" t="s">
        <v>409</v>
      </c>
      <c r="B35" s="26">
        <v>3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217" t="s">
        <v>314</v>
      </c>
      <c r="B36" s="26">
        <v>3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217" t="s">
        <v>315</v>
      </c>
      <c r="B37" s="26">
        <v>3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217" t="s">
        <v>316</v>
      </c>
      <c r="B38" s="26">
        <v>3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217" t="s">
        <v>317</v>
      </c>
      <c r="B39" s="26">
        <v>3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217" t="s">
        <v>318</v>
      </c>
      <c r="B40" s="26">
        <v>3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217" t="s">
        <v>319</v>
      </c>
      <c r="B41" s="26">
        <v>3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217" t="s">
        <v>320</v>
      </c>
      <c r="B42" s="26">
        <v>3</v>
      </c>
      <c r="C42" s="23"/>
      <c r="D42" s="23"/>
      <c r="E42" s="23"/>
      <c r="F42" s="23"/>
      <c r="G42" s="23"/>
      <c r="H42" s="23"/>
      <c r="I42" s="43">
        <f t="shared" ref="I42:I73" si="2">SUM(C42:H42)</f>
        <v>0</v>
      </c>
      <c r="J42" s="49">
        <f t="shared" si="1"/>
        <v>0</v>
      </c>
    </row>
    <row r="43" spans="1:10" ht="23.25" x14ac:dyDescent="0.35">
      <c r="A43" s="217" t="s">
        <v>321</v>
      </c>
      <c r="B43" s="26">
        <v>3</v>
      </c>
      <c r="C43" s="23"/>
      <c r="D43" s="23"/>
      <c r="E43" s="23"/>
      <c r="F43" s="23"/>
      <c r="G43" s="23"/>
      <c r="H43" s="23"/>
      <c r="I43" s="43">
        <f t="shared" si="2"/>
        <v>0</v>
      </c>
      <c r="J43" s="49">
        <f t="shared" si="1"/>
        <v>0</v>
      </c>
    </row>
    <row r="44" spans="1:10" ht="23.25" x14ac:dyDescent="0.35">
      <c r="A44" s="217" t="s">
        <v>322</v>
      </c>
      <c r="B44" s="26">
        <v>3</v>
      </c>
      <c r="C44" s="23"/>
      <c r="D44" s="23"/>
      <c r="E44" s="23"/>
      <c r="F44" s="23"/>
      <c r="G44" s="23"/>
      <c r="H44" s="23"/>
      <c r="I44" s="43">
        <f t="shared" si="2"/>
        <v>0</v>
      </c>
      <c r="J44" s="49">
        <f t="shared" si="1"/>
        <v>0</v>
      </c>
    </row>
    <row r="45" spans="1:10" ht="23.25" x14ac:dyDescent="0.35">
      <c r="A45" s="217" t="s">
        <v>323</v>
      </c>
      <c r="B45" s="26">
        <v>3</v>
      </c>
      <c r="C45" s="23"/>
      <c r="D45" s="23"/>
      <c r="E45" s="23"/>
      <c r="F45" s="23"/>
      <c r="G45" s="23"/>
      <c r="H45" s="23"/>
      <c r="I45" s="43">
        <f t="shared" si="2"/>
        <v>0</v>
      </c>
      <c r="J45" s="49">
        <f t="shared" si="1"/>
        <v>0</v>
      </c>
    </row>
    <row r="46" spans="1:10" ht="23.25" x14ac:dyDescent="0.35">
      <c r="A46" s="217" t="s">
        <v>324</v>
      </c>
      <c r="B46" s="26">
        <v>3</v>
      </c>
      <c r="C46" s="23"/>
      <c r="D46" s="23"/>
      <c r="E46" s="23"/>
      <c r="F46" s="23"/>
      <c r="G46" s="23"/>
      <c r="H46" s="23"/>
      <c r="I46" s="43">
        <f t="shared" si="2"/>
        <v>0</v>
      </c>
      <c r="J46" s="49">
        <f t="shared" si="1"/>
        <v>0</v>
      </c>
    </row>
    <row r="47" spans="1:10" ht="23.25" x14ac:dyDescent="0.35">
      <c r="A47" s="217" t="s">
        <v>325</v>
      </c>
      <c r="B47" s="26">
        <v>3</v>
      </c>
      <c r="C47" s="23"/>
      <c r="D47" s="23"/>
      <c r="E47" s="23"/>
      <c r="F47" s="23"/>
      <c r="G47" s="23"/>
      <c r="H47" s="23"/>
      <c r="I47" s="43">
        <f t="shared" si="2"/>
        <v>0</v>
      </c>
      <c r="J47" s="49">
        <f t="shared" si="1"/>
        <v>0</v>
      </c>
    </row>
    <row r="48" spans="1:10" ht="23.25" x14ac:dyDescent="0.35">
      <c r="A48" s="217" t="s">
        <v>326</v>
      </c>
      <c r="B48" s="26">
        <v>3</v>
      </c>
      <c r="C48" s="23"/>
      <c r="D48" s="23"/>
      <c r="E48" s="23"/>
      <c r="F48" s="23"/>
      <c r="G48" s="23"/>
      <c r="H48" s="23"/>
      <c r="I48" s="43">
        <f t="shared" si="2"/>
        <v>0</v>
      </c>
      <c r="J48" s="49">
        <f t="shared" si="1"/>
        <v>0</v>
      </c>
    </row>
    <row r="49" spans="1:10" ht="23.25" x14ac:dyDescent="0.35">
      <c r="A49" s="217" t="s">
        <v>327</v>
      </c>
      <c r="B49" s="26">
        <v>3</v>
      </c>
      <c r="C49" s="23"/>
      <c r="D49" s="23"/>
      <c r="E49" s="23"/>
      <c r="F49" s="23"/>
      <c r="G49" s="23"/>
      <c r="H49" s="23"/>
      <c r="I49" s="43">
        <f t="shared" si="2"/>
        <v>0</v>
      </c>
      <c r="J49" s="49">
        <f t="shared" si="1"/>
        <v>0</v>
      </c>
    </row>
    <row r="50" spans="1:10" ht="23.25" x14ac:dyDescent="0.35">
      <c r="A50" s="217" t="s">
        <v>328</v>
      </c>
      <c r="B50" s="26">
        <v>3</v>
      </c>
      <c r="C50" s="23"/>
      <c r="D50" s="23"/>
      <c r="E50" s="23"/>
      <c r="F50" s="23"/>
      <c r="G50" s="23"/>
      <c r="H50" s="23"/>
      <c r="I50" s="43">
        <f t="shared" si="2"/>
        <v>0</v>
      </c>
      <c r="J50" s="49">
        <f t="shared" si="1"/>
        <v>0</v>
      </c>
    </row>
    <row r="51" spans="1:10" ht="23.25" x14ac:dyDescent="0.35">
      <c r="A51" s="217" t="s">
        <v>329</v>
      </c>
      <c r="B51" s="26">
        <v>3</v>
      </c>
      <c r="C51" s="23"/>
      <c r="D51" s="23"/>
      <c r="E51" s="23"/>
      <c r="F51" s="23"/>
      <c r="G51" s="23"/>
      <c r="H51" s="23"/>
      <c r="I51" s="43">
        <f t="shared" si="2"/>
        <v>0</v>
      </c>
      <c r="J51" s="49">
        <f t="shared" si="1"/>
        <v>0</v>
      </c>
    </row>
    <row r="52" spans="1:10" ht="23.25" x14ac:dyDescent="0.35">
      <c r="A52" s="217" t="s">
        <v>330</v>
      </c>
      <c r="B52" s="26">
        <v>3</v>
      </c>
      <c r="C52" s="23"/>
      <c r="D52" s="23"/>
      <c r="E52" s="23"/>
      <c r="F52" s="23"/>
      <c r="G52" s="23"/>
      <c r="H52" s="23"/>
      <c r="I52" s="43">
        <f t="shared" si="2"/>
        <v>0</v>
      </c>
      <c r="J52" s="49">
        <f t="shared" si="1"/>
        <v>0</v>
      </c>
    </row>
    <row r="53" spans="1:10" ht="23.25" x14ac:dyDescent="0.35">
      <c r="A53" s="217" t="s">
        <v>331</v>
      </c>
      <c r="B53" s="26">
        <v>3</v>
      </c>
      <c r="C53" s="23"/>
      <c r="D53" s="23"/>
      <c r="E53" s="23"/>
      <c r="F53" s="23"/>
      <c r="G53" s="23"/>
      <c r="H53" s="23"/>
      <c r="I53" s="43">
        <f t="shared" si="2"/>
        <v>0</v>
      </c>
      <c r="J53" s="49">
        <f t="shared" si="1"/>
        <v>0</v>
      </c>
    </row>
    <row r="54" spans="1:10" ht="23.25" x14ac:dyDescent="0.35">
      <c r="A54" s="217" t="s">
        <v>332</v>
      </c>
      <c r="B54" s="26">
        <v>3</v>
      </c>
      <c r="C54" s="23"/>
      <c r="D54" s="23"/>
      <c r="E54" s="23"/>
      <c r="F54" s="23"/>
      <c r="G54" s="23"/>
      <c r="H54" s="23"/>
      <c r="I54" s="43">
        <f t="shared" si="2"/>
        <v>0</v>
      </c>
      <c r="J54" s="49">
        <f t="shared" si="1"/>
        <v>0</v>
      </c>
    </row>
    <row r="55" spans="1:10" ht="23.25" x14ac:dyDescent="0.35">
      <c r="A55" s="217" t="s">
        <v>333</v>
      </c>
      <c r="B55" s="26">
        <v>3</v>
      </c>
      <c r="C55" s="23"/>
      <c r="D55" s="23"/>
      <c r="E55" s="23"/>
      <c r="F55" s="23"/>
      <c r="G55" s="23"/>
      <c r="H55" s="23"/>
      <c r="I55" s="43">
        <f t="shared" si="2"/>
        <v>0</v>
      </c>
      <c r="J55" s="49">
        <f t="shared" si="1"/>
        <v>0</v>
      </c>
    </row>
    <row r="56" spans="1:10" ht="23.25" x14ac:dyDescent="0.35">
      <c r="A56" s="217" t="s">
        <v>334</v>
      </c>
      <c r="B56" s="26">
        <v>3</v>
      </c>
      <c r="C56" s="23"/>
      <c r="D56" s="23"/>
      <c r="E56" s="23"/>
      <c r="F56" s="23"/>
      <c r="G56" s="23"/>
      <c r="H56" s="23"/>
      <c r="I56" s="43">
        <f t="shared" si="2"/>
        <v>0</v>
      </c>
      <c r="J56" s="49">
        <f t="shared" si="1"/>
        <v>0</v>
      </c>
    </row>
    <row r="57" spans="1:10" ht="23.25" x14ac:dyDescent="0.35">
      <c r="A57" s="217" t="s">
        <v>335</v>
      </c>
      <c r="B57" s="26">
        <v>3</v>
      </c>
      <c r="C57" s="23"/>
      <c r="D57" s="23"/>
      <c r="E57" s="23"/>
      <c r="F57" s="23"/>
      <c r="G57" s="23"/>
      <c r="H57" s="23"/>
      <c r="I57" s="43">
        <f t="shared" si="2"/>
        <v>0</v>
      </c>
      <c r="J57" s="49">
        <f t="shared" si="1"/>
        <v>0</v>
      </c>
    </row>
    <row r="58" spans="1:10" ht="23.25" x14ac:dyDescent="0.35">
      <c r="A58" s="217" t="s">
        <v>336</v>
      </c>
      <c r="B58" s="26">
        <v>3</v>
      </c>
      <c r="C58" s="23"/>
      <c r="D58" s="23"/>
      <c r="E58" s="23"/>
      <c r="F58" s="23"/>
      <c r="G58" s="23"/>
      <c r="H58" s="23"/>
      <c r="I58" s="43">
        <f t="shared" si="2"/>
        <v>0</v>
      </c>
      <c r="J58" s="49">
        <f t="shared" si="1"/>
        <v>0</v>
      </c>
    </row>
    <row r="59" spans="1:10" ht="23.25" x14ac:dyDescent="0.35">
      <c r="A59" s="217" t="s">
        <v>337</v>
      </c>
      <c r="B59" s="26">
        <v>3</v>
      </c>
      <c r="C59" s="23"/>
      <c r="D59" s="23"/>
      <c r="E59" s="23"/>
      <c r="F59" s="23"/>
      <c r="G59" s="23"/>
      <c r="H59" s="23"/>
      <c r="I59" s="43">
        <f t="shared" si="2"/>
        <v>0</v>
      </c>
      <c r="J59" s="49">
        <f t="shared" si="1"/>
        <v>0</v>
      </c>
    </row>
    <row r="60" spans="1:10" ht="23.25" x14ac:dyDescent="0.35">
      <c r="A60" s="217" t="s">
        <v>338</v>
      </c>
      <c r="B60" s="26">
        <v>3</v>
      </c>
      <c r="C60" s="23"/>
      <c r="D60" s="23"/>
      <c r="E60" s="23"/>
      <c r="F60" s="23"/>
      <c r="G60" s="23"/>
      <c r="H60" s="23"/>
      <c r="I60" s="43">
        <f t="shared" si="2"/>
        <v>0</v>
      </c>
      <c r="J60" s="49">
        <f t="shared" si="1"/>
        <v>0</v>
      </c>
    </row>
    <row r="61" spans="1:10" ht="23.25" x14ac:dyDescent="0.35">
      <c r="A61" s="217" t="s">
        <v>339</v>
      </c>
      <c r="B61" s="26">
        <v>3</v>
      </c>
      <c r="C61" s="23"/>
      <c r="D61" s="23"/>
      <c r="E61" s="23"/>
      <c r="F61" s="23"/>
      <c r="G61" s="23"/>
      <c r="H61" s="23"/>
      <c r="I61" s="43">
        <f t="shared" si="2"/>
        <v>0</v>
      </c>
      <c r="J61" s="49">
        <f t="shared" si="1"/>
        <v>0</v>
      </c>
    </row>
    <row r="62" spans="1:10" ht="23.25" x14ac:dyDescent="0.35">
      <c r="A62" s="217" t="s">
        <v>410</v>
      </c>
      <c r="B62" s="26">
        <v>3</v>
      </c>
      <c r="C62" s="23"/>
      <c r="D62" s="23"/>
      <c r="E62" s="23"/>
      <c r="F62" s="23"/>
      <c r="G62" s="23"/>
      <c r="H62" s="23"/>
      <c r="I62" s="43">
        <f t="shared" si="2"/>
        <v>0</v>
      </c>
      <c r="J62" s="49">
        <f t="shared" si="1"/>
        <v>0</v>
      </c>
    </row>
    <row r="63" spans="1:10" ht="23.25" x14ac:dyDescent="0.35">
      <c r="A63" s="217" t="s">
        <v>340</v>
      </c>
      <c r="B63" s="26">
        <v>3</v>
      </c>
      <c r="C63" s="23"/>
      <c r="D63" s="23"/>
      <c r="E63" s="23"/>
      <c r="F63" s="23"/>
      <c r="G63" s="23"/>
      <c r="H63" s="23"/>
      <c r="I63" s="43">
        <f t="shared" si="2"/>
        <v>0</v>
      </c>
      <c r="J63" s="49">
        <f t="shared" si="1"/>
        <v>0</v>
      </c>
    </row>
    <row r="64" spans="1:10" ht="23.25" x14ac:dyDescent="0.35">
      <c r="A64" s="217" t="s">
        <v>341</v>
      </c>
      <c r="B64" s="26">
        <v>3</v>
      </c>
      <c r="C64" s="23"/>
      <c r="D64" s="23"/>
      <c r="E64" s="23"/>
      <c r="F64" s="23"/>
      <c r="G64" s="23"/>
      <c r="H64" s="23"/>
      <c r="I64" s="43">
        <f t="shared" si="2"/>
        <v>0</v>
      </c>
      <c r="J64" s="49">
        <f t="shared" si="1"/>
        <v>0</v>
      </c>
    </row>
    <row r="65" spans="1:10" ht="23.25" x14ac:dyDescent="0.35">
      <c r="A65" s="217" t="s">
        <v>342</v>
      </c>
      <c r="B65" s="26">
        <v>3</v>
      </c>
      <c r="C65" s="23"/>
      <c r="D65" s="23"/>
      <c r="E65" s="23"/>
      <c r="F65" s="23"/>
      <c r="G65" s="23"/>
      <c r="H65" s="23"/>
      <c r="I65" s="43">
        <f t="shared" si="2"/>
        <v>0</v>
      </c>
      <c r="J65" s="49">
        <f t="shared" si="1"/>
        <v>0</v>
      </c>
    </row>
    <row r="66" spans="1:10" ht="23.25" x14ac:dyDescent="0.35">
      <c r="A66" s="217" t="s">
        <v>343</v>
      </c>
      <c r="B66" s="26">
        <v>3</v>
      </c>
      <c r="C66" s="23"/>
      <c r="D66" s="23"/>
      <c r="E66" s="23"/>
      <c r="F66" s="23"/>
      <c r="G66" s="23"/>
      <c r="H66" s="23"/>
      <c r="I66" s="43">
        <f t="shared" si="2"/>
        <v>0</v>
      </c>
      <c r="J66" s="49">
        <f t="shared" si="1"/>
        <v>0</v>
      </c>
    </row>
    <row r="67" spans="1:10" ht="23.25" x14ac:dyDescent="0.35">
      <c r="A67" s="217" t="s">
        <v>344</v>
      </c>
      <c r="B67" s="26">
        <v>3</v>
      </c>
      <c r="C67" s="23"/>
      <c r="D67" s="23"/>
      <c r="E67" s="23"/>
      <c r="F67" s="23"/>
      <c r="G67" s="23"/>
      <c r="H67" s="23"/>
      <c r="I67" s="43">
        <f t="shared" si="2"/>
        <v>0</v>
      </c>
      <c r="J67" s="49">
        <f t="shared" si="1"/>
        <v>0</v>
      </c>
    </row>
    <row r="68" spans="1:10" ht="23.25" x14ac:dyDescent="0.35">
      <c r="A68" s="217" t="s">
        <v>345</v>
      </c>
      <c r="B68" s="26">
        <v>3</v>
      </c>
      <c r="C68" s="23"/>
      <c r="D68" s="23"/>
      <c r="E68" s="23"/>
      <c r="F68" s="23"/>
      <c r="G68" s="23"/>
      <c r="H68" s="23"/>
      <c r="I68" s="43">
        <f t="shared" si="2"/>
        <v>0</v>
      </c>
      <c r="J68" s="49">
        <f t="shared" si="1"/>
        <v>0</v>
      </c>
    </row>
    <row r="69" spans="1:10" ht="23.25" x14ac:dyDescent="0.35">
      <c r="A69" s="217" t="s">
        <v>346</v>
      </c>
      <c r="B69" s="26">
        <v>3</v>
      </c>
      <c r="C69" s="23"/>
      <c r="D69" s="23"/>
      <c r="E69" s="23"/>
      <c r="F69" s="23"/>
      <c r="G69" s="23"/>
      <c r="H69" s="23"/>
      <c r="I69" s="43">
        <f t="shared" si="2"/>
        <v>0</v>
      </c>
      <c r="J69" s="49">
        <f t="shared" si="1"/>
        <v>0</v>
      </c>
    </row>
    <row r="70" spans="1:10" ht="23.25" x14ac:dyDescent="0.35">
      <c r="A70" s="217" t="s">
        <v>347</v>
      </c>
      <c r="B70" s="26">
        <v>3</v>
      </c>
      <c r="C70" s="23"/>
      <c r="D70" s="23"/>
      <c r="E70" s="23"/>
      <c r="F70" s="23"/>
      <c r="G70" s="23"/>
      <c r="H70" s="23"/>
      <c r="I70" s="43">
        <f t="shared" si="2"/>
        <v>0</v>
      </c>
      <c r="J70" s="49">
        <f t="shared" si="1"/>
        <v>0</v>
      </c>
    </row>
    <row r="71" spans="1:10" ht="23.25" x14ac:dyDescent="0.35">
      <c r="A71" s="217" t="s">
        <v>348</v>
      </c>
      <c r="B71" s="26">
        <v>3</v>
      </c>
      <c r="C71" s="23"/>
      <c r="D71" s="23"/>
      <c r="E71" s="23"/>
      <c r="F71" s="23"/>
      <c r="G71" s="23"/>
      <c r="H71" s="23"/>
      <c r="I71" s="43">
        <f t="shared" si="2"/>
        <v>0</v>
      </c>
      <c r="J71" s="49">
        <f t="shared" si="1"/>
        <v>0</v>
      </c>
    </row>
    <row r="72" spans="1:10" ht="23.25" x14ac:dyDescent="0.35">
      <c r="A72" s="217" t="s">
        <v>349</v>
      </c>
      <c r="B72" s="26">
        <v>3</v>
      </c>
      <c r="C72" s="23"/>
      <c r="D72" s="23"/>
      <c r="E72" s="23"/>
      <c r="F72" s="23"/>
      <c r="G72" s="23"/>
      <c r="H72" s="23"/>
      <c r="I72" s="43">
        <f t="shared" si="2"/>
        <v>0</v>
      </c>
      <c r="J72" s="49">
        <f t="shared" si="1"/>
        <v>0</v>
      </c>
    </row>
    <row r="73" spans="1:10" ht="23.25" x14ac:dyDescent="0.35">
      <c r="A73" s="217" t="s">
        <v>350</v>
      </c>
      <c r="B73" s="26">
        <v>3</v>
      </c>
      <c r="C73" s="23"/>
      <c r="D73" s="23"/>
      <c r="E73" s="23"/>
      <c r="F73" s="23"/>
      <c r="G73" s="23"/>
      <c r="H73" s="23"/>
      <c r="I73" s="43">
        <f t="shared" si="2"/>
        <v>0</v>
      </c>
      <c r="J73" s="49">
        <f t="shared" si="1"/>
        <v>0</v>
      </c>
    </row>
    <row r="74" spans="1:10" ht="23.25" x14ac:dyDescent="0.35">
      <c r="A74" s="217" t="s">
        <v>351</v>
      </c>
      <c r="B74" s="26">
        <v>3</v>
      </c>
      <c r="C74" s="23"/>
      <c r="D74" s="23"/>
      <c r="E74" s="23"/>
      <c r="F74" s="23"/>
      <c r="G74" s="23"/>
      <c r="H74" s="23"/>
      <c r="I74" s="43">
        <f t="shared" ref="I74:I105" si="3">SUM(C74:H74)</f>
        <v>0</v>
      </c>
      <c r="J74" s="49">
        <f t="shared" si="1"/>
        <v>0</v>
      </c>
    </row>
    <row r="75" spans="1:10" ht="23.25" x14ac:dyDescent="0.35">
      <c r="A75" s="217" t="s">
        <v>352</v>
      </c>
      <c r="B75" s="26">
        <v>3</v>
      </c>
      <c r="C75" s="23"/>
      <c r="D75" s="23"/>
      <c r="E75" s="23"/>
      <c r="F75" s="23"/>
      <c r="G75" s="23"/>
      <c r="H75" s="23"/>
      <c r="I75" s="43">
        <f t="shared" si="3"/>
        <v>0</v>
      </c>
      <c r="J75" s="49">
        <f t="shared" ref="J75:J133" si="4">I75*B75</f>
        <v>0</v>
      </c>
    </row>
    <row r="76" spans="1:10" ht="23.25" x14ac:dyDescent="0.35">
      <c r="A76" s="217" t="s">
        <v>353</v>
      </c>
      <c r="B76" s="26">
        <v>3</v>
      </c>
      <c r="C76" s="23"/>
      <c r="D76" s="23"/>
      <c r="E76" s="23"/>
      <c r="F76" s="23"/>
      <c r="G76" s="23"/>
      <c r="H76" s="23"/>
      <c r="I76" s="43">
        <f t="shared" si="3"/>
        <v>0</v>
      </c>
      <c r="J76" s="49">
        <f t="shared" si="4"/>
        <v>0</v>
      </c>
    </row>
    <row r="77" spans="1:10" ht="23.25" x14ac:dyDescent="0.35">
      <c r="A77" s="217" t="s">
        <v>354</v>
      </c>
      <c r="B77" s="26">
        <v>3</v>
      </c>
      <c r="C77" s="23"/>
      <c r="D77" s="23"/>
      <c r="E77" s="23"/>
      <c r="F77" s="23"/>
      <c r="G77" s="23"/>
      <c r="H77" s="23"/>
      <c r="I77" s="43">
        <f t="shared" si="3"/>
        <v>0</v>
      </c>
      <c r="J77" s="49">
        <f t="shared" si="4"/>
        <v>0</v>
      </c>
    </row>
    <row r="78" spans="1:10" ht="23.25" x14ac:dyDescent="0.35">
      <c r="A78" s="217" t="s">
        <v>355</v>
      </c>
      <c r="B78" s="26">
        <v>3</v>
      </c>
      <c r="C78" s="23"/>
      <c r="D78" s="23"/>
      <c r="E78" s="23"/>
      <c r="F78" s="23"/>
      <c r="G78" s="23"/>
      <c r="H78" s="23"/>
      <c r="I78" s="43">
        <f t="shared" si="3"/>
        <v>0</v>
      </c>
      <c r="J78" s="49">
        <f t="shared" si="4"/>
        <v>0</v>
      </c>
    </row>
    <row r="79" spans="1:10" ht="23.25" x14ac:dyDescent="0.35">
      <c r="A79" s="217" t="s">
        <v>411</v>
      </c>
      <c r="B79" s="26">
        <v>3</v>
      </c>
      <c r="C79" s="23"/>
      <c r="D79" s="23"/>
      <c r="E79" s="23"/>
      <c r="F79" s="23"/>
      <c r="G79" s="23"/>
      <c r="H79" s="23"/>
      <c r="I79" s="43">
        <f t="shared" si="3"/>
        <v>0</v>
      </c>
      <c r="J79" s="49">
        <f t="shared" si="4"/>
        <v>0</v>
      </c>
    </row>
    <row r="80" spans="1:10" ht="23.25" x14ac:dyDescent="0.35">
      <c r="A80" s="217" t="s">
        <v>356</v>
      </c>
      <c r="B80" s="26">
        <v>3</v>
      </c>
      <c r="C80" s="23"/>
      <c r="D80" s="23"/>
      <c r="E80" s="23"/>
      <c r="F80" s="23"/>
      <c r="G80" s="23"/>
      <c r="H80" s="23"/>
      <c r="I80" s="43">
        <f t="shared" si="3"/>
        <v>0</v>
      </c>
      <c r="J80" s="49">
        <f t="shared" si="4"/>
        <v>0</v>
      </c>
    </row>
    <row r="81" spans="1:10" ht="23.25" x14ac:dyDescent="0.35">
      <c r="A81" s="217" t="s">
        <v>357</v>
      </c>
      <c r="B81" s="26">
        <v>3</v>
      </c>
      <c r="C81" s="23"/>
      <c r="D81" s="23"/>
      <c r="E81" s="23"/>
      <c r="F81" s="23"/>
      <c r="G81" s="23"/>
      <c r="H81" s="23"/>
      <c r="I81" s="43">
        <f t="shared" si="3"/>
        <v>0</v>
      </c>
      <c r="J81" s="49">
        <f t="shared" si="4"/>
        <v>0</v>
      </c>
    </row>
    <row r="82" spans="1:10" ht="23.25" x14ac:dyDescent="0.35">
      <c r="A82" s="217" t="s">
        <v>358</v>
      </c>
      <c r="B82" s="26">
        <v>3</v>
      </c>
      <c r="C82" s="23"/>
      <c r="D82" s="23"/>
      <c r="E82" s="23"/>
      <c r="F82" s="23"/>
      <c r="G82" s="23"/>
      <c r="H82" s="23"/>
      <c r="I82" s="43">
        <f t="shared" si="3"/>
        <v>0</v>
      </c>
      <c r="J82" s="49">
        <f t="shared" si="4"/>
        <v>0</v>
      </c>
    </row>
    <row r="83" spans="1:10" ht="23.25" x14ac:dyDescent="0.35">
      <c r="A83" s="217" t="s">
        <v>359</v>
      </c>
      <c r="B83" s="26">
        <v>3</v>
      </c>
      <c r="C83" s="23"/>
      <c r="D83" s="23"/>
      <c r="E83" s="23"/>
      <c r="F83" s="23"/>
      <c r="G83" s="23"/>
      <c r="H83" s="23"/>
      <c r="I83" s="43">
        <f t="shared" si="3"/>
        <v>0</v>
      </c>
      <c r="J83" s="49">
        <f t="shared" si="4"/>
        <v>0</v>
      </c>
    </row>
    <row r="84" spans="1:10" ht="23.25" x14ac:dyDescent="0.35">
      <c r="A84" s="217" t="s">
        <v>360</v>
      </c>
      <c r="B84" s="26">
        <v>3</v>
      </c>
      <c r="C84" s="23"/>
      <c r="D84" s="23"/>
      <c r="E84" s="23"/>
      <c r="F84" s="23"/>
      <c r="G84" s="23"/>
      <c r="H84" s="23"/>
      <c r="I84" s="43">
        <f t="shared" si="3"/>
        <v>0</v>
      </c>
      <c r="J84" s="49">
        <f t="shared" si="4"/>
        <v>0</v>
      </c>
    </row>
    <row r="85" spans="1:10" ht="23.25" x14ac:dyDescent="0.35">
      <c r="A85" s="217" t="s">
        <v>361</v>
      </c>
      <c r="B85" s="26">
        <v>3</v>
      </c>
      <c r="C85" s="23"/>
      <c r="D85" s="23"/>
      <c r="E85" s="23"/>
      <c r="F85" s="23"/>
      <c r="G85" s="23"/>
      <c r="H85" s="23"/>
      <c r="I85" s="43">
        <f t="shared" si="3"/>
        <v>0</v>
      </c>
      <c r="J85" s="49">
        <f t="shared" si="4"/>
        <v>0</v>
      </c>
    </row>
    <row r="86" spans="1:10" ht="23.25" x14ac:dyDescent="0.35">
      <c r="A86" s="217" t="s">
        <v>362</v>
      </c>
      <c r="B86" s="26">
        <v>3</v>
      </c>
      <c r="C86" s="23"/>
      <c r="D86" s="23"/>
      <c r="E86" s="23"/>
      <c r="F86" s="23"/>
      <c r="G86" s="23"/>
      <c r="H86" s="23"/>
      <c r="I86" s="43">
        <f t="shared" si="3"/>
        <v>0</v>
      </c>
      <c r="J86" s="49">
        <f t="shared" si="4"/>
        <v>0</v>
      </c>
    </row>
    <row r="87" spans="1:10" ht="23.25" x14ac:dyDescent="0.35">
      <c r="A87" s="217" t="s">
        <v>363</v>
      </c>
      <c r="B87" s="26">
        <v>3</v>
      </c>
      <c r="C87" s="23"/>
      <c r="D87" s="23"/>
      <c r="E87" s="23"/>
      <c r="F87" s="23"/>
      <c r="G87" s="23"/>
      <c r="H87" s="23"/>
      <c r="I87" s="43">
        <f t="shared" si="3"/>
        <v>0</v>
      </c>
      <c r="J87" s="49">
        <f t="shared" si="4"/>
        <v>0</v>
      </c>
    </row>
    <row r="88" spans="1:10" ht="23.25" x14ac:dyDescent="0.35">
      <c r="A88" s="217" t="s">
        <v>364</v>
      </c>
      <c r="B88" s="26">
        <v>3</v>
      </c>
      <c r="C88" s="23"/>
      <c r="D88" s="23"/>
      <c r="E88" s="23"/>
      <c r="F88" s="23"/>
      <c r="G88" s="23"/>
      <c r="H88" s="23"/>
      <c r="I88" s="43">
        <f t="shared" si="3"/>
        <v>0</v>
      </c>
      <c r="J88" s="49">
        <f t="shared" si="4"/>
        <v>0</v>
      </c>
    </row>
    <row r="89" spans="1:10" ht="23.25" x14ac:dyDescent="0.35">
      <c r="A89" s="217" t="s">
        <v>365</v>
      </c>
      <c r="B89" s="26">
        <v>3</v>
      </c>
      <c r="C89" s="23"/>
      <c r="D89" s="23"/>
      <c r="E89" s="23"/>
      <c r="F89" s="23"/>
      <c r="G89" s="23"/>
      <c r="H89" s="23"/>
      <c r="I89" s="43">
        <f t="shared" si="3"/>
        <v>0</v>
      </c>
      <c r="J89" s="49">
        <f t="shared" si="4"/>
        <v>0</v>
      </c>
    </row>
    <row r="90" spans="1:10" ht="23.25" x14ac:dyDescent="0.35">
      <c r="A90" s="217" t="s">
        <v>366</v>
      </c>
      <c r="B90" s="26">
        <v>3</v>
      </c>
      <c r="C90" s="23"/>
      <c r="D90" s="23"/>
      <c r="E90" s="23"/>
      <c r="F90" s="23"/>
      <c r="G90" s="23"/>
      <c r="H90" s="23"/>
      <c r="I90" s="43">
        <f t="shared" si="3"/>
        <v>0</v>
      </c>
      <c r="J90" s="49">
        <f t="shared" si="4"/>
        <v>0</v>
      </c>
    </row>
    <row r="91" spans="1:10" ht="23.25" x14ac:dyDescent="0.35">
      <c r="A91" s="217" t="s">
        <v>367</v>
      </c>
      <c r="B91" s="26">
        <v>3</v>
      </c>
      <c r="C91" s="23"/>
      <c r="D91" s="23"/>
      <c r="E91" s="23"/>
      <c r="F91" s="23"/>
      <c r="G91" s="23"/>
      <c r="H91" s="23"/>
      <c r="I91" s="43">
        <f t="shared" si="3"/>
        <v>0</v>
      </c>
      <c r="J91" s="49">
        <f t="shared" si="4"/>
        <v>0</v>
      </c>
    </row>
    <row r="92" spans="1:10" ht="23.25" x14ac:dyDescent="0.35">
      <c r="A92" s="217" t="s">
        <v>368</v>
      </c>
      <c r="B92" s="26">
        <v>3</v>
      </c>
      <c r="C92" s="23"/>
      <c r="D92" s="23"/>
      <c r="E92" s="23"/>
      <c r="F92" s="23"/>
      <c r="G92" s="23"/>
      <c r="H92" s="23"/>
      <c r="I92" s="43">
        <f t="shared" si="3"/>
        <v>0</v>
      </c>
      <c r="J92" s="49">
        <f t="shared" si="4"/>
        <v>0</v>
      </c>
    </row>
    <row r="93" spans="1:10" ht="23.25" x14ac:dyDescent="0.35">
      <c r="A93" s="217" t="s">
        <v>369</v>
      </c>
      <c r="B93" s="26">
        <v>3</v>
      </c>
      <c r="C93" s="23"/>
      <c r="D93" s="23"/>
      <c r="E93" s="23"/>
      <c r="F93" s="23"/>
      <c r="G93" s="23"/>
      <c r="H93" s="23"/>
      <c r="I93" s="43">
        <f t="shared" si="3"/>
        <v>0</v>
      </c>
      <c r="J93" s="49">
        <f t="shared" si="4"/>
        <v>0</v>
      </c>
    </row>
    <row r="94" spans="1:10" ht="23.25" x14ac:dyDescent="0.35">
      <c r="A94" s="217" t="s">
        <v>412</v>
      </c>
      <c r="B94" s="26">
        <v>3</v>
      </c>
      <c r="C94" s="23"/>
      <c r="D94" s="23"/>
      <c r="E94" s="23"/>
      <c r="F94" s="23"/>
      <c r="G94" s="23"/>
      <c r="H94" s="23"/>
      <c r="I94" s="43">
        <f t="shared" si="3"/>
        <v>0</v>
      </c>
      <c r="J94" s="49">
        <f t="shared" si="4"/>
        <v>0</v>
      </c>
    </row>
    <row r="95" spans="1:10" ht="23.25" x14ac:dyDescent="0.35">
      <c r="A95" s="217" t="s">
        <v>370</v>
      </c>
      <c r="B95" s="26">
        <v>3</v>
      </c>
      <c r="C95" s="23"/>
      <c r="D95" s="23"/>
      <c r="E95" s="23"/>
      <c r="F95" s="23"/>
      <c r="G95" s="23"/>
      <c r="H95" s="23"/>
      <c r="I95" s="43">
        <f t="shared" si="3"/>
        <v>0</v>
      </c>
      <c r="J95" s="49">
        <f t="shared" si="4"/>
        <v>0</v>
      </c>
    </row>
    <row r="96" spans="1:10" ht="23.25" x14ac:dyDescent="0.35">
      <c r="A96" s="217" t="s">
        <v>371</v>
      </c>
      <c r="B96" s="26">
        <v>3</v>
      </c>
      <c r="C96" s="23"/>
      <c r="D96" s="23"/>
      <c r="E96" s="23"/>
      <c r="F96" s="23"/>
      <c r="G96" s="23"/>
      <c r="H96" s="23"/>
      <c r="I96" s="43">
        <f t="shared" si="3"/>
        <v>0</v>
      </c>
      <c r="J96" s="49">
        <f t="shared" si="4"/>
        <v>0</v>
      </c>
    </row>
    <row r="97" spans="1:10" ht="23.25" x14ac:dyDescent="0.35">
      <c r="A97" s="217" t="s">
        <v>372</v>
      </c>
      <c r="B97" s="26">
        <v>3</v>
      </c>
      <c r="C97" s="23"/>
      <c r="D97" s="23"/>
      <c r="E97" s="23"/>
      <c r="F97" s="23"/>
      <c r="G97" s="23"/>
      <c r="H97" s="23"/>
      <c r="I97" s="43">
        <f t="shared" si="3"/>
        <v>0</v>
      </c>
      <c r="J97" s="49">
        <f t="shared" si="4"/>
        <v>0</v>
      </c>
    </row>
    <row r="98" spans="1:10" ht="23.25" x14ac:dyDescent="0.35">
      <c r="A98" s="217" t="s">
        <v>373</v>
      </c>
      <c r="B98" s="26">
        <v>3</v>
      </c>
      <c r="C98" s="23"/>
      <c r="D98" s="23"/>
      <c r="E98" s="23"/>
      <c r="F98" s="23"/>
      <c r="G98" s="23"/>
      <c r="H98" s="23"/>
      <c r="I98" s="43">
        <f t="shared" si="3"/>
        <v>0</v>
      </c>
      <c r="J98" s="49">
        <f t="shared" si="4"/>
        <v>0</v>
      </c>
    </row>
    <row r="99" spans="1:10" ht="23.25" x14ac:dyDescent="0.35">
      <c r="A99" s="217" t="s">
        <v>374</v>
      </c>
      <c r="B99" s="26">
        <v>3</v>
      </c>
      <c r="C99" s="23"/>
      <c r="D99" s="23"/>
      <c r="E99" s="23"/>
      <c r="F99" s="23"/>
      <c r="G99" s="23"/>
      <c r="H99" s="23"/>
      <c r="I99" s="43">
        <f t="shared" si="3"/>
        <v>0</v>
      </c>
      <c r="J99" s="49">
        <f t="shared" si="4"/>
        <v>0</v>
      </c>
    </row>
    <row r="100" spans="1:10" ht="23.25" x14ac:dyDescent="0.35">
      <c r="A100" s="217" t="s">
        <v>375</v>
      </c>
      <c r="B100" s="26">
        <v>3</v>
      </c>
      <c r="C100" s="23"/>
      <c r="D100" s="23"/>
      <c r="E100" s="23"/>
      <c r="F100" s="23"/>
      <c r="G100" s="23"/>
      <c r="H100" s="23"/>
      <c r="I100" s="43">
        <f t="shared" si="3"/>
        <v>0</v>
      </c>
      <c r="J100" s="49">
        <f t="shared" si="4"/>
        <v>0</v>
      </c>
    </row>
    <row r="101" spans="1:10" ht="23.25" x14ac:dyDescent="0.35">
      <c r="A101" s="217" t="s">
        <v>376</v>
      </c>
      <c r="B101" s="26">
        <v>3</v>
      </c>
      <c r="C101" s="23"/>
      <c r="D101" s="23"/>
      <c r="E101" s="23"/>
      <c r="F101" s="23"/>
      <c r="G101" s="23"/>
      <c r="H101" s="23"/>
      <c r="I101" s="43">
        <f t="shared" si="3"/>
        <v>0</v>
      </c>
      <c r="J101" s="49">
        <f t="shared" si="4"/>
        <v>0</v>
      </c>
    </row>
    <row r="102" spans="1:10" ht="23.25" x14ac:dyDescent="0.35">
      <c r="A102" s="217" t="s">
        <v>377</v>
      </c>
      <c r="B102" s="26">
        <v>3</v>
      </c>
      <c r="C102" s="23"/>
      <c r="D102" s="23"/>
      <c r="E102" s="23"/>
      <c r="F102" s="23"/>
      <c r="G102" s="23"/>
      <c r="H102" s="23"/>
      <c r="I102" s="43">
        <f t="shared" si="3"/>
        <v>0</v>
      </c>
      <c r="J102" s="49">
        <f t="shared" si="4"/>
        <v>0</v>
      </c>
    </row>
    <row r="103" spans="1:10" ht="23.25" x14ac:dyDescent="0.35">
      <c r="A103" s="217" t="s">
        <v>378</v>
      </c>
      <c r="B103" s="26">
        <v>3</v>
      </c>
      <c r="C103" s="23"/>
      <c r="D103" s="23"/>
      <c r="E103" s="23"/>
      <c r="F103" s="23"/>
      <c r="G103" s="23"/>
      <c r="H103" s="23"/>
      <c r="I103" s="43">
        <f t="shared" si="3"/>
        <v>0</v>
      </c>
      <c r="J103" s="49">
        <f t="shared" si="4"/>
        <v>0</v>
      </c>
    </row>
    <row r="104" spans="1:10" ht="23.25" x14ac:dyDescent="0.35">
      <c r="A104" s="217" t="s">
        <v>379</v>
      </c>
      <c r="B104" s="26">
        <v>3</v>
      </c>
      <c r="C104" s="23"/>
      <c r="D104" s="23"/>
      <c r="E104" s="23"/>
      <c r="F104" s="23"/>
      <c r="G104" s="23"/>
      <c r="H104" s="23"/>
      <c r="I104" s="43">
        <f t="shared" si="3"/>
        <v>0</v>
      </c>
      <c r="J104" s="49">
        <f t="shared" si="4"/>
        <v>0</v>
      </c>
    </row>
    <row r="105" spans="1:10" ht="23.25" x14ac:dyDescent="0.35">
      <c r="A105" s="217" t="s">
        <v>380</v>
      </c>
      <c r="B105" s="26">
        <v>3</v>
      </c>
      <c r="C105" s="23"/>
      <c r="D105" s="23"/>
      <c r="E105" s="23"/>
      <c r="F105" s="23"/>
      <c r="G105" s="23"/>
      <c r="H105" s="23"/>
      <c r="I105" s="43">
        <f t="shared" si="3"/>
        <v>0</v>
      </c>
      <c r="J105" s="49">
        <f t="shared" si="4"/>
        <v>0</v>
      </c>
    </row>
    <row r="106" spans="1:10" ht="23.25" x14ac:dyDescent="0.35">
      <c r="A106" s="217" t="s">
        <v>381</v>
      </c>
      <c r="B106" s="26">
        <v>3</v>
      </c>
      <c r="C106" s="23"/>
      <c r="D106" s="23"/>
      <c r="E106" s="23"/>
      <c r="F106" s="23"/>
      <c r="G106" s="23"/>
      <c r="H106" s="23"/>
      <c r="I106" s="43">
        <f t="shared" ref="I106:I133" si="5">SUM(C106:H106)</f>
        <v>0</v>
      </c>
      <c r="J106" s="49">
        <f t="shared" si="4"/>
        <v>0</v>
      </c>
    </row>
    <row r="107" spans="1:10" ht="23.25" x14ac:dyDescent="0.35">
      <c r="A107" s="217" t="s">
        <v>382</v>
      </c>
      <c r="B107" s="26">
        <v>3</v>
      </c>
      <c r="C107" s="23"/>
      <c r="D107" s="23"/>
      <c r="E107" s="23"/>
      <c r="F107" s="23"/>
      <c r="G107" s="23"/>
      <c r="H107" s="23"/>
      <c r="I107" s="43">
        <f t="shared" si="5"/>
        <v>0</v>
      </c>
      <c r="J107" s="49">
        <f t="shared" si="4"/>
        <v>0</v>
      </c>
    </row>
    <row r="108" spans="1:10" ht="23.25" x14ac:dyDescent="0.35">
      <c r="A108" s="217" t="s">
        <v>383</v>
      </c>
      <c r="B108" s="26">
        <v>3</v>
      </c>
      <c r="C108" s="23"/>
      <c r="D108" s="23"/>
      <c r="E108" s="23"/>
      <c r="F108" s="23"/>
      <c r="G108" s="23"/>
      <c r="H108" s="23"/>
      <c r="I108" s="43">
        <f t="shared" si="5"/>
        <v>0</v>
      </c>
      <c r="J108" s="49">
        <f t="shared" si="4"/>
        <v>0</v>
      </c>
    </row>
    <row r="109" spans="1:10" ht="23.25" x14ac:dyDescent="0.35">
      <c r="A109" s="217" t="s">
        <v>384</v>
      </c>
      <c r="B109" s="26">
        <v>3</v>
      </c>
      <c r="C109" s="23"/>
      <c r="D109" s="23"/>
      <c r="E109" s="23"/>
      <c r="F109" s="23"/>
      <c r="G109" s="23"/>
      <c r="H109" s="23"/>
      <c r="I109" s="43">
        <f t="shared" si="5"/>
        <v>0</v>
      </c>
      <c r="J109" s="49">
        <f t="shared" si="4"/>
        <v>0</v>
      </c>
    </row>
    <row r="110" spans="1:10" ht="23.25" x14ac:dyDescent="0.35">
      <c r="A110" s="217" t="s">
        <v>385</v>
      </c>
      <c r="B110" s="26">
        <v>3</v>
      </c>
      <c r="C110" s="23"/>
      <c r="D110" s="23"/>
      <c r="E110" s="23"/>
      <c r="F110" s="23"/>
      <c r="G110" s="23"/>
      <c r="H110" s="23"/>
      <c r="I110" s="43">
        <f t="shared" si="5"/>
        <v>0</v>
      </c>
      <c r="J110" s="49">
        <f t="shared" si="4"/>
        <v>0</v>
      </c>
    </row>
    <row r="111" spans="1:10" ht="23.25" x14ac:dyDescent="0.35">
      <c r="A111" s="217" t="s">
        <v>386</v>
      </c>
      <c r="B111" s="26">
        <v>3</v>
      </c>
      <c r="C111" s="23"/>
      <c r="D111" s="23"/>
      <c r="E111" s="23"/>
      <c r="F111" s="23"/>
      <c r="G111" s="23"/>
      <c r="H111" s="23"/>
      <c r="I111" s="43">
        <f t="shared" si="5"/>
        <v>0</v>
      </c>
      <c r="J111" s="49">
        <f t="shared" si="4"/>
        <v>0</v>
      </c>
    </row>
    <row r="112" spans="1:10" ht="23.25" x14ac:dyDescent="0.35">
      <c r="A112" s="217" t="s">
        <v>387</v>
      </c>
      <c r="B112" s="26">
        <v>3</v>
      </c>
      <c r="C112" s="23"/>
      <c r="D112" s="23"/>
      <c r="E112" s="23"/>
      <c r="F112" s="23"/>
      <c r="G112" s="23"/>
      <c r="H112" s="23"/>
      <c r="I112" s="43">
        <f t="shared" si="5"/>
        <v>0</v>
      </c>
      <c r="J112" s="49">
        <f t="shared" si="4"/>
        <v>0</v>
      </c>
    </row>
    <row r="113" spans="1:10" ht="23.25" x14ac:dyDescent="0.35">
      <c r="A113" s="217" t="s">
        <v>388</v>
      </c>
      <c r="B113" s="26">
        <v>3</v>
      </c>
      <c r="C113" s="23"/>
      <c r="D113" s="23"/>
      <c r="E113" s="23"/>
      <c r="F113" s="23"/>
      <c r="G113" s="23"/>
      <c r="H113" s="23"/>
      <c r="I113" s="43">
        <f t="shared" si="5"/>
        <v>0</v>
      </c>
      <c r="J113" s="49">
        <f t="shared" si="4"/>
        <v>0</v>
      </c>
    </row>
    <row r="114" spans="1:10" ht="23.25" x14ac:dyDescent="0.35">
      <c r="A114" s="217" t="s">
        <v>389</v>
      </c>
      <c r="B114" s="26">
        <v>3</v>
      </c>
      <c r="C114" s="23"/>
      <c r="D114" s="23"/>
      <c r="E114" s="23"/>
      <c r="F114" s="23"/>
      <c r="G114" s="23"/>
      <c r="H114" s="23"/>
      <c r="I114" s="43">
        <f t="shared" si="5"/>
        <v>0</v>
      </c>
      <c r="J114" s="49">
        <f t="shared" si="4"/>
        <v>0</v>
      </c>
    </row>
    <row r="115" spans="1:10" ht="23.25" x14ac:dyDescent="0.35">
      <c r="A115" s="217" t="s">
        <v>390</v>
      </c>
      <c r="B115" s="26">
        <v>3</v>
      </c>
      <c r="C115" s="23"/>
      <c r="D115" s="23"/>
      <c r="E115" s="23"/>
      <c r="F115" s="23"/>
      <c r="G115" s="23"/>
      <c r="H115" s="23"/>
      <c r="I115" s="43">
        <f t="shared" si="5"/>
        <v>0</v>
      </c>
      <c r="J115" s="49">
        <f t="shared" si="4"/>
        <v>0</v>
      </c>
    </row>
    <row r="116" spans="1:10" ht="23.25" x14ac:dyDescent="0.35">
      <c r="A116" s="217" t="s">
        <v>391</v>
      </c>
      <c r="B116" s="26">
        <v>3</v>
      </c>
      <c r="C116" s="23"/>
      <c r="D116" s="23"/>
      <c r="E116" s="23"/>
      <c r="F116" s="23"/>
      <c r="G116" s="23"/>
      <c r="H116" s="23"/>
      <c r="I116" s="43">
        <f t="shared" si="5"/>
        <v>0</v>
      </c>
      <c r="J116" s="49">
        <f t="shared" si="4"/>
        <v>0</v>
      </c>
    </row>
    <row r="117" spans="1:10" ht="23.25" x14ac:dyDescent="0.35">
      <c r="A117" s="217" t="s">
        <v>392</v>
      </c>
      <c r="B117" s="26">
        <v>3</v>
      </c>
      <c r="C117" s="23"/>
      <c r="D117" s="23"/>
      <c r="E117" s="23"/>
      <c r="F117" s="23"/>
      <c r="G117" s="23"/>
      <c r="H117" s="23"/>
      <c r="I117" s="43">
        <f t="shared" si="5"/>
        <v>0</v>
      </c>
      <c r="J117" s="49">
        <f t="shared" si="4"/>
        <v>0</v>
      </c>
    </row>
    <row r="118" spans="1:10" ht="23.25" x14ac:dyDescent="0.35">
      <c r="A118" s="217" t="s">
        <v>393</v>
      </c>
      <c r="B118" s="26">
        <v>3</v>
      </c>
      <c r="C118" s="23"/>
      <c r="D118" s="23"/>
      <c r="E118" s="23"/>
      <c r="F118" s="23"/>
      <c r="G118" s="23"/>
      <c r="H118" s="23"/>
      <c r="I118" s="43">
        <f t="shared" si="5"/>
        <v>0</v>
      </c>
      <c r="J118" s="49">
        <f t="shared" si="4"/>
        <v>0</v>
      </c>
    </row>
    <row r="119" spans="1:10" ht="23.25" x14ac:dyDescent="0.35">
      <c r="A119" s="217" t="s">
        <v>394</v>
      </c>
      <c r="B119" s="26">
        <v>3</v>
      </c>
      <c r="C119" s="23"/>
      <c r="D119" s="23"/>
      <c r="E119" s="23"/>
      <c r="F119" s="23"/>
      <c r="G119" s="23"/>
      <c r="H119" s="23"/>
      <c r="I119" s="43">
        <f t="shared" si="5"/>
        <v>0</v>
      </c>
      <c r="J119" s="49">
        <f t="shared" si="4"/>
        <v>0</v>
      </c>
    </row>
    <row r="120" spans="1:10" ht="23.25" customHeight="1" x14ac:dyDescent="0.35">
      <c r="A120" s="217" t="s">
        <v>395</v>
      </c>
      <c r="B120" s="26">
        <v>3</v>
      </c>
      <c r="C120" s="23"/>
      <c r="D120" s="23"/>
      <c r="E120" s="23"/>
      <c r="F120" s="23"/>
      <c r="G120" s="23"/>
      <c r="H120" s="23"/>
      <c r="I120" s="43">
        <f t="shared" si="5"/>
        <v>0</v>
      </c>
      <c r="J120" s="49">
        <f t="shared" si="4"/>
        <v>0</v>
      </c>
    </row>
    <row r="121" spans="1:10" ht="24.95" customHeight="1" x14ac:dyDescent="0.35">
      <c r="A121" s="217" t="s">
        <v>396</v>
      </c>
      <c r="B121" s="26">
        <v>3</v>
      </c>
      <c r="C121" s="23"/>
      <c r="D121" s="23"/>
      <c r="E121" s="23"/>
      <c r="F121" s="23"/>
      <c r="G121" s="23"/>
      <c r="H121" s="23"/>
      <c r="I121" s="43">
        <f t="shared" si="5"/>
        <v>0</v>
      </c>
      <c r="J121" s="49">
        <f t="shared" si="4"/>
        <v>0</v>
      </c>
    </row>
    <row r="122" spans="1:10" ht="24.95" customHeight="1" x14ac:dyDescent="0.35">
      <c r="A122" s="217" t="s">
        <v>397</v>
      </c>
      <c r="B122" s="26">
        <v>3</v>
      </c>
      <c r="C122" s="23"/>
      <c r="D122" s="23"/>
      <c r="E122" s="23"/>
      <c r="F122" s="23"/>
      <c r="G122" s="23"/>
      <c r="H122" s="23"/>
      <c r="I122" s="43">
        <f t="shared" si="5"/>
        <v>0</v>
      </c>
      <c r="J122" s="49">
        <f t="shared" si="4"/>
        <v>0</v>
      </c>
    </row>
    <row r="123" spans="1:10" ht="24.95" customHeight="1" x14ac:dyDescent="0.35">
      <c r="A123" s="217" t="s">
        <v>398</v>
      </c>
      <c r="B123" s="26">
        <v>3</v>
      </c>
      <c r="C123" s="23"/>
      <c r="D123" s="23"/>
      <c r="E123" s="23"/>
      <c r="F123" s="23"/>
      <c r="G123" s="23"/>
      <c r="H123" s="23"/>
      <c r="I123" s="43">
        <f t="shared" si="5"/>
        <v>0</v>
      </c>
      <c r="J123" s="49">
        <f t="shared" si="4"/>
        <v>0</v>
      </c>
    </row>
    <row r="124" spans="1:10" ht="24.95" customHeight="1" x14ac:dyDescent="0.35">
      <c r="A124" s="217" t="s">
        <v>399</v>
      </c>
      <c r="B124" s="26">
        <v>3</v>
      </c>
      <c r="C124" s="23"/>
      <c r="D124" s="23"/>
      <c r="E124" s="23"/>
      <c r="F124" s="23"/>
      <c r="G124" s="23"/>
      <c r="H124" s="23"/>
      <c r="I124" s="43">
        <f t="shared" si="5"/>
        <v>0</v>
      </c>
      <c r="J124" s="49">
        <f t="shared" si="4"/>
        <v>0</v>
      </c>
    </row>
    <row r="125" spans="1:10" ht="24.95" customHeight="1" x14ac:dyDescent="0.35">
      <c r="A125" s="217" t="s">
        <v>400</v>
      </c>
      <c r="B125" s="26">
        <v>3</v>
      </c>
      <c r="C125" s="23"/>
      <c r="D125" s="23"/>
      <c r="E125" s="23"/>
      <c r="F125" s="23"/>
      <c r="G125" s="23"/>
      <c r="H125" s="23"/>
      <c r="I125" s="43">
        <f t="shared" si="5"/>
        <v>0</v>
      </c>
      <c r="J125" s="49">
        <f t="shared" si="4"/>
        <v>0</v>
      </c>
    </row>
    <row r="126" spans="1:10" ht="24.95" customHeight="1" x14ac:dyDescent="0.35">
      <c r="A126" s="217" t="s">
        <v>401</v>
      </c>
      <c r="B126" s="26">
        <v>3</v>
      </c>
      <c r="C126" s="23"/>
      <c r="D126" s="23"/>
      <c r="E126" s="23"/>
      <c r="F126" s="23"/>
      <c r="G126" s="23"/>
      <c r="H126" s="23"/>
      <c r="I126" s="43">
        <f t="shared" si="5"/>
        <v>0</v>
      </c>
      <c r="J126" s="49">
        <f t="shared" si="4"/>
        <v>0</v>
      </c>
    </row>
    <row r="127" spans="1:10" ht="24.95" customHeight="1" x14ac:dyDescent="0.35">
      <c r="A127" s="217" t="s">
        <v>402</v>
      </c>
      <c r="B127" s="26">
        <v>3</v>
      </c>
      <c r="C127" s="23"/>
      <c r="D127" s="23"/>
      <c r="E127" s="23"/>
      <c r="F127" s="23"/>
      <c r="G127" s="23"/>
      <c r="H127" s="23"/>
      <c r="I127" s="43">
        <f t="shared" si="5"/>
        <v>0</v>
      </c>
      <c r="J127" s="49">
        <f t="shared" si="4"/>
        <v>0</v>
      </c>
    </row>
    <row r="128" spans="1:10" ht="24.95" customHeight="1" x14ac:dyDescent="0.35">
      <c r="A128" s="217" t="s">
        <v>403</v>
      </c>
      <c r="B128" s="26">
        <v>3</v>
      </c>
      <c r="C128" s="23"/>
      <c r="D128" s="23"/>
      <c r="E128" s="23"/>
      <c r="F128" s="23"/>
      <c r="G128" s="23"/>
      <c r="H128" s="23"/>
      <c r="I128" s="43">
        <f t="shared" si="5"/>
        <v>0</v>
      </c>
      <c r="J128" s="49">
        <f t="shared" si="4"/>
        <v>0</v>
      </c>
    </row>
    <row r="129" spans="1:10" ht="24.95" customHeight="1" x14ac:dyDescent="0.35">
      <c r="A129" s="217" t="s">
        <v>404</v>
      </c>
      <c r="B129" s="26">
        <v>3</v>
      </c>
      <c r="C129" s="23"/>
      <c r="D129" s="23"/>
      <c r="E129" s="23"/>
      <c r="F129" s="23"/>
      <c r="G129" s="23"/>
      <c r="H129" s="23"/>
      <c r="I129" s="43">
        <f t="shared" si="5"/>
        <v>0</v>
      </c>
      <c r="J129" s="49">
        <f t="shared" si="4"/>
        <v>0</v>
      </c>
    </row>
    <row r="130" spans="1:10" ht="24.95" customHeight="1" x14ac:dyDescent="0.35">
      <c r="A130" s="217" t="s">
        <v>405</v>
      </c>
      <c r="B130" s="26">
        <v>3</v>
      </c>
      <c r="C130" s="23"/>
      <c r="D130" s="23"/>
      <c r="E130" s="23"/>
      <c r="F130" s="23"/>
      <c r="G130" s="23"/>
      <c r="H130" s="23"/>
      <c r="I130" s="43">
        <f t="shared" si="5"/>
        <v>0</v>
      </c>
      <c r="J130" s="49">
        <f t="shared" si="4"/>
        <v>0</v>
      </c>
    </row>
    <row r="131" spans="1:10" ht="24.95" customHeight="1" x14ac:dyDescent="0.35">
      <c r="A131" s="217" t="s">
        <v>406</v>
      </c>
      <c r="B131" s="26">
        <v>3</v>
      </c>
      <c r="C131" s="23"/>
      <c r="D131" s="23"/>
      <c r="E131" s="23"/>
      <c r="F131" s="23"/>
      <c r="G131" s="23"/>
      <c r="H131" s="23"/>
      <c r="I131" s="43">
        <f t="shared" si="5"/>
        <v>0</v>
      </c>
      <c r="J131" s="49">
        <f t="shared" si="4"/>
        <v>0</v>
      </c>
    </row>
    <row r="132" spans="1:10" ht="24.95" customHeight="1" x14ac:dyDescent="0.35">
      <c r="A132" s="217" t="s">
        <v>407</v>
      </c>
      <c r="B132" s="26">
        <v>3</v>
      </c>
      <c r="C132" s="23"/>
      <c r="D132" s="23"/>
      <c r="E132" s="23"/>
      <c r="F132" s="23"/>
      <c r="G132" s="23"/>
      <c r="H132" s="23"/>
      <c r="I132" s="43">
        <f t="shared" si="5"/>
        <v>0</v>
      </c>
      <c r="J132" s="49">
        <f t="shared" si="4"/>
        <v>0</v>
      </c>
    </row>
    <row r="133" spans="1:10" ht="24.95" customHeight="1" x14ac:dyDescent="0.35">
      <c r="A133" s="217" t="s">
        <v>408</v>
      </c>
      <c r="B133" s="26">
        <v>3</v>
      </c>
      <c r="C133" s="23">
        <v>0</v>
      </c>
      <c r="D133" s="23">
        <v>0</v>
      </c>
      <c r="E133" s="23">
        <v>0</v>
      </c>
      <c r="F133" s="23">
        <v>0</v>
      </c>
      <c r="G133" s="23">
        <v>0</v>
      </c>
      <c r="H133" s="23">
        <v>0</v>
      </c>
      <c r="I133" s="43">
        <f t="shared" si="5"/>
        <v>0</v>
      </c>
      <c r="J133" s="49">
        <f t="shared" si="4"/>
        <v>0</v>
      </c>
    </row>
    <row r="134" spans="1:10" ht="23.25" x14ac:dyDescent="0.35">
      <c r="A134" s="230" t="s">
        <v>43</v>
      </c>
      <c r="B134" s="53" t="s">
        <v>808</v>
      </c>
      <c r="C134" s="7">
        <v>2</v>
      </c>
      <c r="D134" s="7">
        <v>4</v>
      </c>
      <c r="E134" s="7">
        <v>6</v>
      </c>
      <c r="F134" s="7">
        <v>8</v>
      </c>
      <c r="G134" s="7">
        <v>10</v>
      </c>
      <c r="H134" s="7">
        <v>12</v>
      </c>
      <c r="I134" s="20" t="s">
        <v>8</v>
      </c>
      <c r="J134" s="19" t="s">
        <v>10</v>
      </c>
    </row>
    <row r="135" spans="1:10" s="14" customFormat="1" ht="23.25" customHeight="1" x14ac:dyDescent="0.35">
      <c r="A135" s="596" t="s">
        <v>763</v>
      </c>
      <c r="B135" s="597"/>
      <c r="C135" s="90">
        <f t="shared" ref="C135:H135" si="6">SUM(C9:C133)</f>
        <v>0</v>
      </c>
      <c r="D135" s="90">
        <f t="shared" si="6"/>
        <v>0</v>
      </c>
      <c r="E135" s="90">
        <f t="shared" si="6"/>
        <v>0</v>
      </c>
      <c r="F135" s="90">
        <f t="shared" si="6"/>
        <v>0</v>
      </c>
      <c r="G135" s="90">
        <f t="shared" si="6"/>
        <v>0</v>
      </c>
      <c r="H135" s="90">
        <f t="shared" si="6"/>
        <v>0</v>
      </c>
      <c r="I135" s="90">
        <f>SUM(I10:I133)</f>
        <v>0</v>
      </c>
      <c r="J135" s="91">
        <f>SUM(J10:J133)</f>
        <v>0</v>
      </c>
    </row>
    <row r="136" spans="1:10" ht="24.95" customHeight="1" x14ac:dyDescent="0.2">
      <c r="A136" s="458" t="s">
        <v>756</v>
      </c>
      <c r="B136" s="459"/>
      <c r="C136" s="459"/>
      <c r="D136" s="459"/>
      <c r="E136" s="459"/>
      <c r="F136" s="459"/>
      <c r="G136" s="459"/>
      <c r="H136" s="459"/>
      <c r="I136" s="459"/>
      <c r="J136" s="460"/>
    </row>
    <row r="137" spans="1:10" ht="23.25" x14ac:dyDescent="0.2">
      <c r="A137" s="454" t="s">
        <v>730</v>
      </c>
      <c r="B137" s="454"/>
      <c r="C137" s="454"/>
      <c r="D137" s="454"/>
      <c r="E137" s="454"/>
      <c r="F137" s="454"/>
      <c r="G137" s="454"/>
      <c r="H137" s="454"/>
      <c r="I137" s="454"/>
      <c r="J137" s="454"/>
    </row>
    <row r="138" spans="1:10" ht="23.25" x14ac:dyDescent="0.2">
      <c r="A138" s="444" t="s">
        <v>729</v>
      </c>
      <c r="B138" s="444"/>
      <c r="C138" s="444"/>
      <c r="D138" s="444"/>
      <c r="E138" s="444"/>
      <c r="F138" s="444"/>
      <c r="G138" s="444"/>
      <c r="H138" s="444"/>
      <c r="I138" s="444"/>
      <c r="J138" s="444"/>
    </row>
  </sheetData>
  <sheetProtection selectLockedCells="1"/>
  <mergeCells count="20">
    <mergeCell ref="A1:J1"/>
    <mergeCell ref="A2:J2"/>
    <mergeCell ref="A3:J3"/>
    <mergeCell ref="A4:J4"/>
    <mergeCell ref="A5:J5"/>
    <mergeCell ref="A137:J137"/>
    <mergeCell ref="A138:J138"/>
    <mergeCell ref="A135:B135"/>
    <mergeCell ref="A136:J136"/>
    <mergeCell ref="A6:J6"/>
    <mergeCell ref="J8:J9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3E00-000000000000}"/>
    <hyperlink ref="A6:J6" location="Table_of_Contents" display="Table of Contents" xr:uid="{00000000-0004-0000-3E00-000001000000}"/>
    <hyperlink ref="A15" r:id="rId1" xr:uid="{00000000-0004-0000-3E00-000002000000}"/>
    <hyperlink ref="A9" r:id="rId2" xr:uid="{00000000-0004-0000-3E00-000003000000}"/>
    <hyperlink ref="A137:J137" location="Account_Summary" display="Account Summary" xr:uid="{B87F83DD-D436-4684-960F-753EA3B38399}"/>
    <hyperlink ref="A138:J138" location="Table_of_Contents" display="Table of Contents" xr:uid="{37271B9E-3DE8-4588-B7EA-16A16D28F925}"/>
  </hyperlinks>
  <pageMargins left="0.75" right="0.75" top="1" bottom="1" header="0.5" footer="0.5"/>
  <pageSetup scale="67" fitToHeight="5" orientation="landscape" horizontalDpi="4294967294" verticalDpi="0" r:id="rId3"/>
  <headerFooter alignWithMargins="0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100-000000000000}">
  <sheetPr>
    <pageSetUpPr fitToPage="1"/>
  </sheetPr>
  <dimension ref="A1:J21"/>
  <sheetViews>
    <sheetView showZeros="0" topLeftCell="A4" zoomScale="80" workbookViewId="0">
      <selection activeCell="A6" sqref="A6:J6"/>
    </sheetView>
  </sheetViews>
  <sheetFormatPr defaultRowHeight="12.75" x14ac:dyDescent="0.2"/>
  <cols>
    <col min="1" max="1" width="46.140625" customWidth="1"/>
    <col min="2" max="2" width="28.28515625" customWidth="1"/>
    <col min="9" max="9" width="26" customWidth="1"/>
    <col min="10" max="10" width="22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ht="24.95" customHeight="1" x14ac:dyDescent="0.35">
      <c r="A8" s="8" t="s">
        <v>61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4.95" customHeight="1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4.95" customHeight="1" x14ac:dyDescent="0.35">
      <c r="A10" s="18" t="s">
        <v>413</v>
      </c>
      <c r="B10" s="26">
        <v>3.95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8" si="0">SUM(C10:H10)</f>
        <v>0</v>
      </c>
      <c r="J10" s="49">
        <f t="shared" ref="J10:J18" si="1">B10*I10</f>
        <v>0</v>
      </c>
    </row>
    <row r="11" spans="1:10" ht="24.95" customHeight="1" x14ac:dyDescent="0.35">
      <c r="A11" s="18" t="s">
        <v>414</v>
      </c>
      <c r="B11" s="26">
        <v>3.95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415</v>
      </c>
      <c r="B12" s="26">
        <v>3.95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416</v>
      </c>
      <c r="B13" s="26">
        <v>3.95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417</v>
      </c>
      <c r="B14" s="26">
        <v>3.95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418</v>
      </c>
      <c r="B15" s="26">
        <v>3.95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419</v>
      </c>
      <c r="B16" s="26">
        <v>3.95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420</v>
      </c>
      <c r="B17" s="26">
        <v>3.95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421</v>
      </c>
      <c r="B18" s="26">
        <v>3.95</v>
      </c>
      <c r="C18" s="23">
        <v>0</v>
      </c>
      <c r="D18" s="23"/>
      <c r="E18" s="23"/>
      <c r="F18" s="23"/>
      <c r="G18" s="23"/>
      <c r="H18" s="23">
        <v>0</v>
      </c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61</v>
      </c>
      <c r="B19" s="53" t="s">
        <v>808</v>
      </c>
      <c r="C19" s="7">
        <v>2</v>
      </c>
      <c r="D19" s="7">
        <v>4</v>
      </c>
      <c r="E19" s="7">
        <v>6</v>
      </c>
      <c r="F19" s="7">
        <v>8</v>
      </c>
      <c r="G19" s="7">
        <v>10</v>
      </c>
      <c r="H19" s="7">
        <v>12</v>
      </c>
      <c r="I19" s="20" t="s">
        <v>8</v>
      </c>
      <c r="J19" s="19" t="s">
        <v>10</v>
      </c>
    </row>
    <row r="20" spans="1:10" s="58" customFormat="1" ht="23.25" customHeight="1" x14ac:dyDescent="0.35">
      <c r="A20" s="363" t="s">
        <v>763</v>
      </c>
      <c r="B20" s="365"/>
      <c r="C20" s="90">
        <f>SUM(C10:C18)</f>
        <v>0</v>
      </c>
      <c r="D20" s="90">
        <f t="shared" ref="D20:I20" si="2">SUM(D10:D18)</f>
        <v>0</v>
      </c>
      <c r="E20" s="90">
        <f t="shared" si="2"/>
        <v>0</v>
      </c>
      <c r="F20" s="90">
        <f t="shared" si="2"/>
        <v>0</v>
      </c>
      <c r="G20" s="90">
        <f t="shared" si="2"/>
        <v>0</v>
      </c>
      <c r="H20" s="90">
        <f t="shared" si="2"/>
        <v>0</v>
      </c>
      <c r="I20" s="90">
        <f t="shared" si="2"/>
        <v>0</v>
      </c>
      <c r="J20" s="91">
        <f>SUM(J10:J18)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8">
    <mergeCell ref="A21:J21"/>
    <mergeCell ref="A5:J5"/>
    <mergeCell ref="A6:J6"/>
    <mergeCell ref="A7:I7"/>
    <mergeCell ref="A20:B20"/>
    <mergeCell ref="B8:B9"/>
    <mergeCell ref="I8:I9"/>
    <mergeCell ref="J8:J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100-000000000000}"/>
    <hyperlink ref="A6:J6" location="Table_of_Contents" display="Table of Contents" xr:uid="{00000000-0004-0000-4100-000001000000}"/>
    <hyperlink ref="A9" r:id="rId1" xr:uid="{00000000-0004-0000-4100-000002000000}"/>
  </hyperlinks>
  <pageMargins left="0.75" right="0.75" top="1" bottom="1" header="0.5" footer="0.5"/>
  <pageSetup scale="69" orientation="landscape" horizontalDpi="4294967293" verticalDpi="0" r:id="rId2"/>
  <headerFooter alignWithMargins="0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200-000000000000}">
  <sheetPr>
    <pageSetUpPr fitToPage="1"/>
  </sheetPr>
  <dimension ref="A1:J15"/>
  <sheetViews>
    <sheetView showZeros="0" workbookViewId="0">
      <selection activeCell="A6" sqref="A6:J6"/>
    </sheetView>
  </sheetViews>
  <sheetFormatPr defaultRowHeight="12.75" x14ac:dyDescent="0.2"/>
  <cols>
    <col min="1" max="1" width="56.140625" customWidth="1"/>
    <col min="2" max="2" width="23.7109375" customWidth="1"/>
    <col min="9" max="9" width="25.85546875" customWidth="1"/>
    <col min="10" max="10" width="20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4.95" customHeight="1" x14ac:dyDescent="0.35">
      <c r="A8" s="8" t="s">
        <v>740</v>
      </c>
      <c r="B8" s="467" t="s">
        <v>715</v>
      </c>
      <c r="C8" s="598">
        <v>2</v>
      </c>
      <c r="D8" s="469">
        <v>4</v>
      </c>
      <c r="E8" s="469">
        <v>6</v>
      </c>
      <c r="F8" s="461" t="s">
        <v>2</v>
      </c>
      <c r="G8" s="473"/>
      <c r="H8" s="462"/>
      <c r="I8" s="467" t="s">
        <v>8</v>
      </c>
      <c r="J8" s="467" t="s">
        <v>10</v>
      </c>
    </row>
    <row r="9" spans="1:10" ht="24.95" customHeight="1" x14ac:dyDescent="0.2">
      <c r="A9" s="38" t="s">
        <v>734</v>
      </c>
      <c r="B9" s="468"/>
      <c r="C9" s="599"/>
      <c r="D9" s="470"/>
      <c r="E9" s="470"/>
      <c r="F9" s="463"/>
      <c r="G9" s="474"/>
      <c r="H9" s="464"/>
      <c r="I9" s="468"/>
      <c r="J9" s="468"/>
    </row>
    <row r="10" spans="1:10" s="1" customFormat="1" ht="24.95" customHeight="1" x14ac:dyDescent="0.35">
      <c r="A10" s="60" t="s">
        <v>741</v>
      </c>
      <c r="B10" s="22">
        <v>5.95</v>
      </c>
      <c r="C10" s="32">
        <v>0</v>
      </c>
      <c r="D10" s="43"/>
      <c r="E10" s="23"/>
      <c r="F10" s="463"/>
      <c r="G10" s="474"/>
      <c r="H10" s="464"/>
      <c r="I10" s="43">
        <f>SUM(C10:H10)</f>
        <v>0</v>
      </c>
      <c r="J10" s="49">
        <f>B10*I10</f>
        <v>0</v>
      </c>
    </row>
    <row r="11" spans="1:10" s="1" customFormat="1" ht="24.95" customHeight="1" x14ac:dyDescent="0.35">
      <c r="A11" s="60" t="s">
        <v>743</v>
      </c>
      <c r="B11" s="22">
        <v>5.95</v>
      </c>
      <c r="C11" s="32"/>
      <c r="D11" s="43">
        <v>0</v>
      </c>
      <c r="E11" s="23">
        <v>0</v>
      </c>
      <c r="F11" s="463"/>
      <c r="G11" s="474"/>
      <c r="H11" s="464"/>
      <c r="I11" s="43">
        <f>SUM(C11:H11)</f>
        <v>0</v>
      </c>
      <c r="J11" s="49">
        <f>B11*I11</f>
        <v>0</v>
      </c>
    </row>
    <row r="12" spans="1:10" s="1" customFormat="1" ht="24.95" customHeight="1" x14ac:dyDescent="0.35">
      <c r="A12" s="60" t="s">
        <v>742</v>
      </c>
      <c r="B12" s="22">
        <v>5.95</v>
      </c>
      <c r="C12" s="32"/>
      <c r="D12" s="43"/>
      <c r="E12" s="23">
        <v>0</v>
      </c>
      <c r="F12" s="463"/>
      <c r="G12" s="474"/>
      <c r="H12" s="464"/>
      <c r="I12" s="43">
        <f>SUM(C12:H12)</f>
        <v>0</v>
      </c>
      <c r="J12" s="49">
        <f>B12*I12</f>
        <v>0</v>
      </c>
    </row>
    <row r="13" spans="1:10" ht="23.25" x14ac:dyDescent="0.35">
      <c r="A13" s="8" t="s">
        <v>740</v>
      </c>
      <c r="B13" s="53" t="s">
        <v>808</v>
      </c>
      <c r="C13" s="7">
        <v>2</v>
      </c>
      <c r="D13" s="7">
        <v>4</v>
      </c>
      <c r="E13" s="7">
        <v>6</v>
      </c>
      <c r="F13" s="463"/>
      <c r="G13" s="474"/>
      <c r="H13" s="464"/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>SUM(C10:C12)</f>
        <v>0</v>
      </c>
      <c r="D14" s="90">
        <f>SUM(D10:D12)</f>
        <v>0</v>
      </c>
      <c r="E14" s="90">
        <f>SUM(E10:E12)</f>
        <v>0</v>
      </c>
      <c r="F14" s="465"/>
      <c r="G14" s="475"/>
      <c r="H14" s="466"/>
      <c r="I14" s="90">
        <f>SUM(I9:I12)</f>
        <v>0</v>
      </c>
      <c r="J14" s="91">
        <f>SUM(J9:J12)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6">
    <mergeCell ref="A6:J6"/>
    <mergeCell ref="A1:J1"/>
    <mergeCell ref="A2:J2"/>
    <mergeCell ref="A3:J3"/>
    <mergeCell ref="A4:J4"/>
    <mergeCell ref="A5:J5"/>
    <mergeCell ref="A15:J15"/>
    <mergeCell ref="F8:H14"/>
    <mergeCell ref="D8:D9"/>
    <mergeCell ref="E8:E9"/>
    <mergeCell ref="A14:B14"/>
    <mergeCell ref="A7:I7"/>
    <mergeCell ref="I8:I9"/>
    <mergeCell ref="J8:J9"/>
    <mergeCell ref="B8:B9"/>
    <mergeCell ref="C8:C9"/>
  </mergeCells>
  <phoneticPr fontId="31" type="noConversion"/>
  <hyperlinks>
    <hyperlink ref="A5:J5" location="Account_Summary" display="Account Summary" xr:uid="{00000000-0004-0000-4200-000000000000}"/>
    <hyperlink ref="A6:J6" location="Table_of_Contents" display="Table of Contents" xr:uid="{00000000-0004-0000-4200-000001000000}"/>
    <hyperlink ref="A9" r:id="rId1" xr:uid="{00000000-0004-0000-4200-000002000000}"/>
  </hyperlinks>
  <pageMargins left="0.75" right="0.75" top="1" bottom="1" header="0.5" footer="0.5"/>
  <pageSetup scale="68" orientation="landscape" horizontalDpi="4294967293" verticalDpi="0" r:id="rId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16"/>
  <sheetViews>
    <sheetView showZeros="0" workbookViewId="0">
      <selection activeCell="A6" sqref="A6:G6"/>
    </sheetView>
  </sheetViews>
  <sheetFormatPr defaultRowHeight="12.75" x14ac:dyDescent="0.2"/>
  <cols>
    <col min="1" max="1" width="39.7109375" customWidth="1"/>
    <col min="2" max="2" width="20.7109375" customWidth="1"/>
    <col min="3" max="3" width="13.5703125" customWidth="1"/>
    <col min="4" max="4" width="14.140625" customWidth="1"/>
    <col min="5" max="5" width="13" customWidth="1"/>
    <col min="6" max="6" width="22.7109375" customWidth="1"/>
    <col min="7" max="7" width="23.28515625" customWidth="1"/>
  </cols>
  <sheetData>
    <row r="1" spans="1:7" ht="23.25" x14ac:dyDescent="0.35">
      <c r="A1" s="471" t="s">
        <v>754</v>
      </c>
      <c r="B1" s="471"/>
      <c r="C1" s="471"/>
      <c r="D1" s="471"/>
      <c r="E1" s="471"/>
      <c r="F1" s="471"/>
      <c r="G1" s="471"/>
    </row>
    <row r="2" spans="1:7" s="67" customFormat="1" ht="23.25" x14ac:dyDescent="0.2">
      <c r="A2" s="472" t="s">
        <v>0</v>
      </c>
      <c r="B2" s="472"/>
      <c r="C2" s="472"/>
      <c r="D2" s="472"/>
      <c r="E2" s="472"/>
      <c r="F2" s="472"/>
      <c r="G2" s="472"/>
    </row>
    <row r="3" spans="1:7" s="67" customFormat="1" ht="23.25" x14ac:dyDescent="0.2">
      <c r="A3" s="472" t="s">
        <v>904</v>
      </c>
      <c r="B3" s="472"/>
      <c r="C3" s="472"/>
      <c r="D3" s="472"/>
      <c r="E3" s="472"/>
      <c r="F3" s="472"/>
      <c r="G3" s="472"/>
    </row>
    <row r="4" spans="1:7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</row>
    <row r="5" spans="1:7" ht="23.25" x14ac:dyDescent="0.2">
      <c r="A5" s="454" t="s">
        <v>730</v>
      </c>
      <c r="B5" s="454"/>
      <c r="C5" s="454"/>
      <c r="D5" s="454"/>
      <c r="E5" s="454"/>
      <c r="F5" s="454"/>
      <c r="G5" s="454"/>
    </row>
    <row r="6" spans="1:7" ht="24.95" customHeight="1" x14ac:dyDescent="0.2">
      <c r="A6" s="444" t="s">
        <v>729</v>
      </c>
      <c r="B6" s="444"/>
      <c r="C6" s="444"/>
      <c r="D6" s="444"/>
      <c r="E6" s="444"/>
      <c r="F6" s="444"/>
      <c r="G6" s="444"/>
    </row>
    <row r="7" spans="1:7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88">
        <f>F14</f>
        <v>0</v>
      </c>
    </row>
    <row r="8" spans="1:7" s="71" customFormat="1" ht="24.95" customHeight="1" x14ac:dyDescent="0.35">
      <c r="A8" s="231" t="s">
        <v>903</v>
      </c>
      <c r="B8" s="480" t="s">
        <v>715</v>
      </c>
      <c r="C8" s="482" t="s">
        <v>905</v>
      </c>
      <c r="D8" s="482" t="s">
        <v>906</v>
      </c>
      <c r="E8" s="482" t="s">
        <v>907</v>
      </c>
      <c r="F8" s="482" t="s">
        <v>8</v>
      </c>
      <c r="G8" s="480" t="s">
        <v>10</v>
      </c>
    </row>
    <row r="9" spans="1:7" s="71" customFormat="1" ht="24.95" customHeight="1" x14ac:dyDescent="0.2">
      <c r="A9" s="232" t="s">
        <v>734</v>
      </c>
      <c r="B9" s="481"/>
      <c r="C9" s="483"/>
      <c r="D9" s="483"/>
      <c r="E9" s="483"/>
      <c r="F9" s="483"/>
      <c r="G9" s="481"/>
    </row>
    <row r="10" spans="1:7" s="68" customFormat="1" ht="20.25" x14ac:dyDescent="0.3">
      <c r="A10" s="69" t="s">
        <v>908</v>
      </c>
      <c r="B10" s="143">
        <v>13.95</v>
      </c>
      <c r="C10" s="144">
        <v>0</v>
      </c>
      <c r="D10" s="145">
        <v>0</v>
      </c>
      <c r="E10" s="145">
        <v>0</v>
      </c>
      <c r="F10" s="146">
        <f>SUM(C10:E10)</f>
        <v>0</v>
      </c>
      <c r="G10" s="147">
        <f>B10*F10</f>
        <v>0</v>
      </c>
    </row>
    <row r="11" spans="1:7" s="68" customFormat="1" ht="20.25" x14ac:dyDescent="0.3">
      <c r="A11" s="142" t="s">
        <v>909</v>
      </c>
      <c r="B11" s="143">
        <v>13.95</v>
      </c>
      <c r="C11" s="144">
        <v>0</v>
      </c>
      <c r="D11" s="145">
        <v>0</v>
      </c>
      <c r="E11" s="145">
        <v>0</v>
      </c>
      <c r="F11" s="146">
        <f>SUM(C11:E11)</f>
        <v>0</v>
      </c>
      <c r="G11" s="147">
        <f>B11*F11</f>
        <v>0</v>
      </c>
    </row>
    <row r="12" spans="1:7" ht="23.25" x14ac:dyDescent="0.35">
      <c r="A12" s="18" t="s">
        <v>2</v>
      </c>
      <c r="B12" s="26">
        <v>0</v>
      </c>
      <c r="C12" s="27">
        <v>0</v>
      </c>
      <c r="D12" s="23">
        <v>0</v>
      </c>
      <c r="E12" s="23">
        <v>0</v>
      </c>
      <c r="F12" s="32">
        <f>SUM(C12:E12)</f>
        <v>0</v>
      </c>
      <c r="G12" s="25">
        <f>B12*F12</f>
        <v>0</v>
      </c>
    </row>
    <row r="13" spans="1:7" ht="23.25" x14ac:dyDescent="0.35">
      <c r="A13" s="8" t="s">
        <v>16</v>
      </c>
      <c r="B13" s="53" t="s">
        <v>808</v>
      </c>
      <c r="C13" s="81">
        <v>2</v>
      </c>
      <c r="D13" s="57">
        <v>4</v>
      </c>
      <c r="E13" s="76">
        <v>6</v>
      </c>
      <c r="F13" s="20" t="s">
        <v>8</v>
      </c>
      <c r="G13" s="19" t="s">
        <v>10</v>
      </c>
    </row>
    <row r="14" spans="1:7" s="58" customFormat="1" ht="23.25" customHeight="1" x14ac:dyDescent="0.35">
      <c r="A14" s="446" t="s">
        <v>763</v>
      </c>
      <c r="B14" s="446"/>
      <c r="C14" s="32">
        <f>SUM(C10:C12)</f>
        <v>0</v>
      </c>
      <c r="D14" s="32">
        <f>SUM(D10:D12)</f>
        <v>0</v>
      </c>
      <c r="E14" s="32">
        <f>SUM(E10:E12)</f>
        <v>0</v>
      </c>
      <c r="F14" s="32">
        <f>SUM(F10:F12)</f>
        <v>0</v>
      </c>
      <c r="G14" s="91">
        <f>SUM(G10:G12)</f>
        <v>0</v>
      </c>
    </row>
    <row r="15" spans="1:7" s="58" customFormat="1" ht="23.25" customHeight="1" x14ac:dyDescent="0.2">
      <c r="A15" s="477" t="s">
        <v>730</v>
      </c>
      <c r="B15" s="478"/>
      <c r="C15" s="478"/>
      <c r="D15" s="478"/>
      <c r="E15" s="478"/>
      <c r="F15" s="478"/>
      <c r="G15" s="479"/>
    </row>
    <row r="16" spans="1:7" ht="24.95" customHeight="1" x14ac:dyDescent="0.2">
      <c r="A16" s="458" t="s">
        <v>756</v>
      </c>
      <c r="B16" s="459"/>
      <c r="C16" s="459"/>
      <c r="D16" s="459"/>
      <c r="E16" s="459"/>
      <c r="F16" s="459"/>
      <c r="G16" s="460"/>
    </row>
  </sheetData>
  <sheetProtection selectLockedCells="1"/>
  <mergeCells count="16">
    <mergeCell ref="A16:G16"/>
    <mergeCell ref="A15:G15"/>
    <mergeCell ref="A14:B14"/>
    <mergeCell ref="A6:G6"/>
    <mergeCell ref="A1:G1"/>
    <mergeCell ref="A2:G2"/>
    <mergeCell ref="A3:G3"/>
    <mergeCell ref="A4:G4"/>
    <mergeCell ref="A5:G5"/>
    <mergeCell ref="G8:G9"/>
    <mergeCell ref="A7:F7"/>
    <mergeCell ref="B8:B9"/>
    <mergeCell ref="C8:C9"/>
    <mergeCell ref="D8:D9"/>
    <mergeCell ref="E8:E9"/>
    <mergeCell ref="F8:F9"/>
  </mergeCells>
  <phoneticPr fontId="31" type="noConversion"/>
  <hyperlinks>
    <hyperlink ref="A5:G5" location="Account_Summary" display="Account Summary" xr:uid="{00000000-0004-0000-0600-000000000000}"/>
    <hyperlink ref="A6:G6" location="Table_of_Contents" display="Table of Contents" xr:uid="{00000000-0004-0000-0600-000001000000}"/>
    <hyperlink ref="A15:G15" location="Account_Summary" display="Account Summary" xr:uid="{00000000-0004-0000-0600-000002000000}"/>
    <hyperlink ref="A10" r:id="rId1" xr:uid="{00000000-0004-0000-0600-000003000000}"/>
    <hyperlink ref="A11" r:id="rId2" xr:uid="{00000000-0004-0000-0600-000004000000}"/>
    <hyperlink ref="A9" r:id="rId3" xr:uid="{A2654ABC-7826-4534-B450-B7C47650AF77}"/>
  </hyperlinks>
  <pageMargins left="0.75" right="0.75" top="1" bottom="1" header="0.5" footer="0.5"/>
  <pageSetup orientation="portrait" horizontalDpi="4294967293" verticalDpi="0" r:id="rId4"/>
  <headerFooter alignWithMargins="0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300-000000000000}">
  <sheetPr>
    <pageSetUpPr fitToPage="1"/>
  </sheetPr>
  <dimension ref="A1:J21"/>
  <sheetViews>
    <sheetView showZeros="0" workbookViewId="0">
      <selection activeCell="A6" sqref="A6:J6"/>
    </sheetView>
  </sheetViews>
  <sheetFormatPr defaultRowHeight="12.75" x14ac:dyDescent="0.2"/>
  <cols>
    <col min="1" max="1" width="41.5703125" customWidth="1"/>
    <col min="2" max="2" width="24.28515625" customWidth="1"/>
    <col min="9" max="9" width="27.5703125" customWidth="1"/>
    <col min="10" max="10" width="20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567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I20</f>
        <v>0</v>
      </c>
    </row>
    <row r="8" spans="1:10" ht="24.95" customHeight="1" x14ac:dyDescent="0.35">
      <c r="A8" s="8" t="s">
        <v>426</v>
      </c>
      <c r="B8" s="467" t="s">
        <v>715</v>
      </c>
      <c r="C8" s="469">
        <v>6</v>
      </c>
      <c r="D8" s="469">
        <v>8</v>
      </c>
      <c r="E8" s="469">
        <v>10</v>
      </c>
      <c r="F8" s="469">
        <v>12</v>
      </c>
      <c r="G8" s="600"/>
      <c r="H8" s="601"/>
      <c r="I8" s="469" t="s">
        <v>8</v>
      </c>
      <c r="J8" s="467" t="s">
        <v>10</v>
      </c>
    </row>
    <row r="9" spans="1:10" ht="24.95" customHeight="1" x14ac:dyDescent="0.2">
      <c r="A9" s="102" t="s">
        <v>734</v>
      </c>
      <c r="B9" s="468"/>
      <c r="C9" s="470"/>
      <c r="D9" s="470"/>
      <c r="E9" s="470"/>
      <c r="F9" s="470"/>
      <c r="G9" s="602"/>
      <c r="H9" s="603"/>
      <c r="I9" s="470"/>
      <c r="J9" s="468"/>
    </row>
    <row r="10" spans="1:10" ht="24.95" customHeight="1" x14ac:dyDescent="0.35">
      <c r="A10" s="18" t="s">
        <v>62</v>
      </c>
      <c r="B10" s="26">
        <v>2</v>
      </c>
      <c r="C10" s="23">
        <v>0</v>
      </c>
      <c r="D10" s="23">
        <v>0</v>
      </c>
      <c r="E10" s="23">
        <v>0</v>
      </c>
      <c r="F10" s="23">
        <v>0</v>
      </c>
      <c r="G10" s="602"/>
      <c r="H10" s="603"/>
      <c r="I10" s="43">
        <f t="shared" ref="I10:I18" si="0">SUM(C10:F10)</f>
        <v>0</v>
      </c>
      <c r="J10" s="49">
        <f t="shared" ref="J10:J18" si="1">B10*I10</f>
        <v>0</v>
      </c>
    </row>
    <row r="11" spans="1:10" ht="24.95" customHeight="1" x14ac:dyDescent="0.35">
      <c r="A11" s="18" t="s">
        <v>63</v>
      </c>
      <c r="B11" s="127">
        <v>2</v>
      </c>
      <c r="C11" s="23">
        <v>0</v>
      </c>
      <c r="D11" s="23">
        <v>0</v>
      </c>
      <c r="E11" s="23">
        <v>0</v>
      </c>
      <c r="F11" s="23"/>
      <c r="G11" s="602"/>
      <c r="H11" s="603"/>
      <c r="I11" s="43">
        <f t="shared" si="0"/>
        <v>0</v>
      </c>
      <c r="J11" s="49">
        <f t="shared" si="1"/>
        <v>0</v>
      </c>
    </row>
    <row r="12" spans="1:10" ht="24.95" customHeight="1" x14ac:dyDescent="0.35">
      <c r="A12" s="18" t="s">
        <v>267</v>
      </c>
      <c r="B12" s="127">
        <v>2</v>
      </c>
      <c r="C12" s="23">
        <v>0</v>
      </c>
      <c r="D12" s="23">
        <v>0</v>
      </c>
      <c r="E12" s="23"/>
      <c r="F12" s="23"/>
      <c r="G12" s="602"/>
      <c r="H12" s="603"/>
      <c r="I12" s="43">
        <f t="shared" si="0"/>
        <v>0</v>
      </c>
      <c r="J12" s="49">
        <f t="shared" si="1"/>
        <v>0</v>
      </c>
    </row>
    <row r="13" spans="1:10" ht="24.95" customHeight="1" x14ac:dyDescent="0.35">
      <c r="A13" s="18" t="s">
        <v>170</v>
      </c>
      <c r="B13" s="127">
        <v>2</v>
      </c>
      <c r="C13" s="23">
        <v>0</v>
      </c>
      <c r="D13" s="23">
        <v>0</v>
      </c>
      <c r="E13" s="23"/>
      <c r="F13" s="23"/>
      <c r="G13" s="602"/>
      <c r="H13" s="603"/>
      <c r="I13" s="43">
        <f t="shared" si="0"/>
        <v>0</v>
      </c>
      <c r="J13" s="49">
        <f t="shared" si="1"/>
        <v>0</v>
      </c>
    </row>
    <row r="14" spans="1:10" ht="24.95" customHeight="1" x14ac:dyDescent="0.35">
      <c r="A14" s="18" t="s">
        <v>172</v>
      </c>
      <c r="B14" s="127">
        <v>2</v>
      </c>
      <c r="C14" s="23">
        <v>0</v>
      </c>
      <c r="D14" s="23">
        <v>0</v>
      </c>
      <c r="E14" s="23">
        <v>0</v>
      </c>
      <c r="F14" s="23"/>
      <c r="G14" s="602"/>
      <c r="H14" s="603"/>
      <c r="I14" s="43">
        <f t="shared" si="0"/>
        <v>0</v>
      </c>
      <c r="J14" s="49">
        <f t="shared" si="1"/>
        <v>0</v>
      </c>
    </row>
    <row r="15" spans="1:10" ht="24.95" customHeight="1" x14ac:dyDescent="0.35">
      <c r="A15" s="18" t="s">
        <v>72</v>
      </c>
      <c r="B15" s="127">
        <v>2</v>
      </c>
      <c r="C15" s="23">
        <v>0</v>
      </c>
      <c r="D15" s="23"/>
      <c r="E15" s="23"/>
      <c r="F15" s="23"/>
      <c r="G15" s="602"/>
      <c r="H15" s="603"/>
      <c r="I15" s="43">
        <f t="shared" si="0"/>
        <v>0</v>
      </c>
      <c r="J15" s="49">
        <f t="shared" si="1"/>
        <v>0</v>
      </c>
    </row>
    <row r="16" spans="1:10" ht="24.95" customHeight="1" x14ac:dyDescent="0.35">
      <c r="A16" s="18" t="s">
        <v>269</v>
      </c>
      <c r="B16" s="127">
        <v>2</v>
      </c>
      <c r="C16" s="23">
        <v>0</v>
      </c>
      <c r="D16" s="23"/>
      <c r="E16" s="23"/>
      <c r="F16" s="23"/>
      <c r="G16" s="602"/>
      <c r="H16" s="603"/>
      <c r="I16" s="43">
        <f t="shared" si="0"/>
        <v>0</v>
      </c>
      <c r="J16" s="49">
        <f t="shared" si="1"/>
        <v>0</v>
      </c>
    </row>
    <row r="17" spans="1:10" ht="24.95" customHeight="1" x14ac:dyDescent="0.35">
      <c r="A17" s="18" t="s">
        <v>158</v>
      </c>
      <c r="B17" s="127">
        <v>2</v>
      </c>
      <c r="C17" s="23">
        <v>0</v>
      </c>
      <c r="D17" s="23"/>
      <c r="E17" s="23"/>
      <c r="F17" s="23"/>
      <c r="G17" s="602"/>
      <c r="H17" s="603"/>
      <c r="I17" s="43">
        <f t="shared" si="0"/>
        <v>0</v>
      </c>
      <c r="J17" s="49">
        <f t="shared" si="1"/>
        <v>0</v>
      </c>
    </row>
    <row r="18" spans="1:10" ht="24.95" customHeight="1" x14ac:dyDescent="0.35">
      <c r="A18" s="18" t="s">
        <v>73</v>
      </c>
      <c r="B18" s="127">
        <v>2</v>
      </c>
      <c r="C18" s="23">
        <v>0</v>
      </c>
      <c r="D18" s="23"/>
      <c r="E18" s="23"/>
      <c r="F18" s="23">
        <v>0</v>
      </c>
      <c r="G18" s="602"/>
      <c r="H18" s="603"/>
      <c r="I18" s="43">
        <f t="shared" si="0"/>
        <v>0</v>
      </c>
      <c r="J18" s="49">
        <f t="shared" si="1"/>
        <v>0</v>
      </c>
    </row>
    <row r="19" spans="1:10" ht="23.25" x14ac:dyDescent="0.35">
      <c r="A19" s="8" t="s">
        <v>426</v>
      </c>
      <c r="B19" s="53" t="s">
        <v>808</v>
      </c>
      <c r="C19" s="7">
        <v>6</v>
      </c>
      <c r="D19" s="7">
        <v>8</v>
      </c>
      <c r="E19" s="7">
        <v>10</v>
      </c>
      <c r="F19" s="7">
        <v>12</v>
      </c>
      <c r="G19" s="602"/>
      <c r="H19" s="603"/>
      <c r="I19" s="20" t="s">
        <v>8</v>
      </c>
      <c r="J19" s="19" t="s">
        <v>10</v>
      </c>
    </row>
    <row r="20" spans="1:10" s="58" customFormat="1" ht="23.25" customHeight="1" x14ac:dyDescent="0.35">
      <c r="A20" s="363" t="s">
        <v>763</v>
      </c>
      <c r="B20" s="365"/>
      <c r="C20" s="90">
        <f>SUM(C10:C18)</f>
        <v>0</v>
      </c>
      <c r="D20" s="90">
        <f>SUM(D10:D18)</f>
        <v>0</v>
      </c>
      <c r="E20" s="90">
        <f>SUM(E10:E18)</f>
        <v>0</v>
      </c>
      <c r="F20" s="90">
        <f>SUM(F10:F18)</f>
        <v>0</v>
      </c>
      <c r="G20" s="604"/>
      <c r="H20" s="605"/>
      <c r="I20" s="90">
        <f>SUM(I10:I18)</f>
        <v>0</v>
      </c>
      <c r="J20" s="91">
        <f>SUM(J10:J18)</f>
        <v>0</v>
      </c>
    </row>
    <row r="21" spans="1:10" ht="24.95" customHeight="1" x14ac:dyDescent="0.2">
      <c r="A21" s="458" t="s">
        <v>756</v>
      </c>
      <c r="B21" s="459"/>
      <c r="C21" s="459"/>
      <c r="D21" s="459"/>
      <c r="E21" s="459"/>
      <c r="F21" s="459"/>
      <c r="G21" s="459"/>
      <c r="H21" s="459"/>
      <c r="I21" s="459"/>
      <c r="J21" s="460"/>
    </row>
  </sheetData>
  <sheetProtection selectLockedCells="1"/>
  <mergeCells count="17">
    <mergeCell ref="A1:J1"/>
    <mergeCell ref="A2:J2"/>
    <mergeCell ref="A3:J3"/>
    <mergeCell ref="A4:J4"/>
    <mergeCell ref="A20:B20"/>
    <mergeCell ref="A21:J21"/>
    <mergeCell ref="G8:H20"/>
    <mergeCell ref="A5:J5"/>
    <mergeCell ref="A6:J6"/>
    <mergeCell ref="A7:I7"/>
    <mergeCell ref="B8:B9"/>
    <mergeCell ref="C8:C9"/>
    <mergeCell ref="D8:D9"/>
    <mergeCell ref="E8:E9"/>
    <mergeCell ref="F8:F9"/>
    <mergeCell ref="I8:I9"/>
    <mergeCell ref="J8:J9"/>
  </mergeCells>
  <phoneticPr fontId="31" type="noConversion"/>
  <hyperlinks>
    <hyperlink ref="A5:J5" location="Account_Summary" display="Account Summary" xr:uid="{00000000-0004-0000-4300-000000000000}"/>
    <hyperlink ref="A6:J6" location="Table_of_Contents" display="Table of Contents" xr:uid="{00000000-0004-0000-4300-000001000000}"/>
    <hyperlink ref="A9" r:id="rId1" xr:uid="{00000000-0004-0000-4300-000002000000}"/>
  </hyperlinks>
  <pageMargins left="0.75" right="0.75" top="1" bottom="1" header="0.5" footer="0.5"/>
  <pageSetup scale="73" orientation="landscape" horizontalDpi="4294967293" verticalDpi="0" r:id="rId2"/>
  <headerFooter alignWithMargins="0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81B896-25C1-4454-BF8A-3F6226217E61}">
  <dimension ref="A1:J17"/>
  <sheetViews>
    <sheetView showZeros="0" workbookViewId="0">
      <selection activeCell="B12" sqref="B12"/>
    </sheetView>
  </sheetViews>
  <sheetFormatPr defaultRowHeight="12.75" x14ac:dyDescent="0.2"/>
  <cols>
    <col min="1" max="1" width="49.5703125" customWidth="1"/>
    <col min="2" max="2" width="21.85546875" customWidth="1"/>
    <col min="3" max="3" width="16.28515625" customWidth="1"/>
    <col min="9" max="9" width="18.5703125" customWidth="1"/>
    <col min="10" max="10" width="21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924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923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7" t="s">
        <v>8</v>
      </c>
      <c r="J8" s="467" t="s">
        <v>10</v>
      </c>
    </row>
    <row r="9" spans="1:10" ht="23.25" x14ac:dyDescent="0.35">
      <c r="A9" s="277" t="s">
        <v>734</v>
      </c>
      <c r="B9" s="470"/>
      <c r="C9" s="470"/>
      <c r="D9" s="470"/>
      <c r="E9" s="470"/>
      <c r="F9" s="470"/>
      <c r="G9" s="470"/>
      <c r="H9" s="592"/>
      <c r="I9" s="468"/>
      <c r="J9" s="468"/>
    </row>
    <row r="10" spans="1:10" ht="23.25" x14ac:dyDescent="0.35">
      <c r="A10" s="280" t="s">
        <v>925</v>
      </c>
      <c r="B10" s="26">
        <v>3.5</v>
      </c>
      <c r="C10" s="55">
        <v>0</v>
      </c>
      <c r="D10" s="55"/>
      <c r="E10" s="55">
        <v>0</v>
      </c>
      <c r="F10" s="55"/>
      <c r="G10" s="55"/>
      <c r="H10" s="592"/>
      <c r="I10" s="43">
        <f>SUM(C10:G10)</f>
        <v>0</v>
      </c>
      <c r="J10" s="49">
        <f>B10*I10</f>
        <v>0</v>
      </c>
    </row>
    <row r="11" spans="1:10" ht="23.25" x14ac:dyDescent="0.35">
      <c r="A11" s="281" t="s">
        <v>926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2"/>
      <c r="I11" s="43">
        <f>SUM(C11:G11)</f>
        <v>0</v>
      </c>
      <c r="J11" s="49">
        <f>B11*I11</f>
        <v>0</v>
      </c>
    </row>
    <row r="12" spans="1:10" ht="23.25" x14ac:dyDescent="0.35">
      <c r="A12" s="29" t="s">
        <v>2</v>
      </c>
      <c r="B12" s="26">
        <v>0</v>
      </c>
      <c r="C12" s="23">
        <v>0</v>
      </c>
      <c r="D12" s="23"/>
      <c r="E12" s="23"/>
      <c r="F12" s="23"/>
      <c r="G12" s="23"/>
      <c r="H12" s="592"/>
      <c r="I12" s="43">
        <f>SUM(C12:G12)</f>
        <v>0</v>
      </c>
      <c r="J12" s="49">
        <f>B12*I12</f>
        <v>0</v>
      </c>
    </row>
    <row r="13" spans="1:10" ht="23.25" x14ac:dyDescent="0.35">
      <c r="A13" s="29" t="s">
        <v>2</v>
      </c>
      <c r="B13" s="26">
        <v>0</v>
      </c>
      <c r="C13" s="23">
        <v>0</v>
      </c>
      <c r="D13" s="23"/>
      <c r="E13" s="23"/>
      <c r="F13" s="23"/>
      <c r="G13" s="23"/>
      <c r="H13" s="592"/>
      <c r="I13" s="43">
        <f>SUM(C13:G13)</f>
        <v>0</v>
      </c>
      <c r="J13" s="49">
        <f>B13*I13</f>
        <v>0</v>
      </c>
    </row>
    <row r="14" spans="1:10" ht="23.25" x14ac:dyDescent="0.35">
      <c r="A14" s="29" t="s">
        <v>2</v>
      </c>
      <c r="B14" s="26">
        <v>0</v>
      </c>
      <c r="C14" s="23">
        <v>0</v>
      </c>
      <c r="D14" s="23"/>
      <c r="E14" s="23"/>
      <c r="F14" s="23"/>
      <c r="G14" s="23">
        <v>0</v>
      </c>
      <c r="H14" s="592"/>
      <c r="I14" s="43">
        <f>SUM(C14:G14)</f>
        <v>0</v>
      </c>
      <c r="J14" s="49">
        <f>B14*I14</f>
        <v>0</v>
      </c>
    </row>
    <row r="15" spans="1:10" ht="23.25" x14ac:dyDescent="0.35">
      <c r="A15" s="8" t="s">
        <v>923</v>
      </c>
      <c r="B15" s="53">
        <v>0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2"/>
      <c r="I15" s="20" t="s">
        <v>8</v>
      </c>
      <c r="J15" s="19" t="s">
        <v>10</v>
      </c>
    </row>
    <row r="16" spans="1:10" ht="23.25" x14ac:dyDescent="0.35">
      <c r="A16" s="363" t="s">
        <v>763</v>
      </c>
      <c r="B16" s="365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3"/>
      <c r="I16" s="90">
        <f>SUM(I10:I14)</f>
        <v>0</v>
      </c>
      <c r="J16" s="91">
        <f>SUM(J10:J14)</f>
        <v>0</v>
      </c>
    </row>
    <row r="17" spans="1:10" ht="23.25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mergeCells count="18">
    <mergeCell ref="J8:J9"/>
    <mergeCell ref="A16:B16"/>
    <mergeCell ref="A17:J17"/>
    <mergeCell ref="A7:I7"/>
    <mergeCell ref="B8:B9"/>
    <mergeCell ref="C8:C9"/>
    <mergeCell ref="D8:D9"/>
    <mergeCell ref="E8:E9"/>
    <mergeCell ref="F8:F9"/>
    <mergeCell ref="G8:G9"/>
    <mergeCell ref="H8:H16"/>
    <mergeCell ref="I8:I9"/>
    <mergeCell ref="A6:J6"/>
    <mergeCell ref="A1:J1"/>
    <mergeCell ref="A2:J2"/>
    <mergeCell ref="A3:J3"/>
    <mergeCell ref="A4:J4"/>
    <mergeCell ref="A5:J5"/>
  </mergeCells>
  <hyperlinks>
    <hyperlink ref="A5:J5" location="Account_Summary" display="Account Summary" xr:uid="{B17FFAED-8A46-40F3-B9BF-5957AC5450BD}"/>
    <hyperlink ref="A6:J6" location="Table_of_Contents" display="Table of Contents" xr:uid="{F983E7C9-1EFA-4406-899A-491F9F335414}"/>
    <hyperlink ref="A9" r:id="rId1" xr:uid="{D966C0C2-F465-4F0E-9548-9BA4259473DD}"/>
    <hyperlink ref="A10" r:id="rId2" xr:uid="{F59A50DE-7B82-4F97-8964-8C001174D416}"/>
    <hyperlink ref="A11" r:id="rId3" xr:uid="{16E3D9AD-6586-42D3-9307-AF3595375B68}"/>
  </hyperlinks>
  <pageMargins left="0.7" right="0.7" top="0.75" bottom="0.75" header="0.3" footer="0.3"/>
  <pageSetup orientation="portrait" r:id="rId4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400-000000000000}">
  <sheetPr>
    <pageSetUpPr fitToPage="1"/>
  </sheetPr>
  <dimension ref="A1:J17"/>
  <sheetViews>
    <sheetView showZeros="0" zoomScale="80" workbookViewId="0">
      <selection activeCell="A2" sqref="A2:J2"/>
    </sheetView>
  </sheetViews>
  <sheetFormatPr defaultRowHeight="12.75" x14ac:dyDescent="0.2"/>
  <cols>
    <col min="1" max="1" width="76.85546875" customWidth="1"/>
    <col min="2" max="2" width="26.7109375" customWidth="1"/>
    <col min="3" max="7" width="9.28515625" bestFit="1" customWidth="1"/>
    <col min="9" max="9" width="32.7109375" customWidth="1"/>
    <col min="10" max="10" width="29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4.95" customHeight="1" x14ac:dyDescent="0.35">
      <c r="A8" s="8" t="s">
        <v>722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7" t="s">
        <v>8</v>
      </c>
      <c r="J8" s="467" t="s">
        <v>10</v>
      </c>
    </row>
    <row r="9" spans="1:10" ht="24.95" customHeight="1" x14ac:dyDescent="0.2">
      <c r="A9" s="94" t="s">
        <v>734</v>
      </c>
      <c r="B9" s="470"/>
      <c r="C9" s="470"/>
      <c r="D9" s="470"/>
      <c r="E9" s="470"/>
      <c r="F9" s="470"/>
      <c r="G9" s="470"/>
      <c r="H9" s="592"/>
      <c r="I9" s="468"/>
      <c r="J9" s="468"/>
    </row>
    <row r="10" spans="1:10" ht="24.95" customHeight="1" x14ac:dyDescent="0.35">
      <c r="A10" s="40" t="s">
        <v>467</v>
      </c>
      <c r="B10" s="26">
        <v>3.5</v>
      </c>
      <c r="C10" s="55">
        <v>0</v>
      </c>
      <c r="D10" s="55"/>
      <c r="E10" s="55">
        <v>0</v>
      </c>
      <c r="F10" s="55"/>
      <c r="G10" s="55"/>
      <c r="H10" s="592"/>
      <c r="I10" s="43">
        <f>SUM(C10:G10)</f>
        <v>0</v>
      </c>
      <c r="J10" s="49">
        <f>B10*I10</f>
        <v>0</v>
      </c>
    </row>
    <row r="11" spans="1:10" ht="24.95" customHeight="1" x14ac:dyDescent="0.35">
      <c r="A11" s="29" t="s">
        <v>422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2"/>
      <c r="I11" s="43">
        <f>SUM(C11:G11)</f>
        <v>0</v>
      </c>
      <c r="J11" s="49">
        <f>B11*I11</f>
        <v>0</v>
      </c>
    </row>
    <row r="12" spans="1:10" ht="24.95" customHeight="1" x14ac:dyDescent="0.35">
      <c r="A12" s="29" t="s">
        <v>423</v>
      </c>
      <c r="B12" s="26">
        <v>3.5</v>
      </c>
      <c r="C12" s="23">
        <v>0</v>
      </c>
      <c r="D12" s="23"/>
      <c r="E12" s="23"/>
      <c r="F12" s="23"/>
      <c r="G12" s="23"/>
      <c r="H12" s="592"/>
      <c r="I12" s="43">
        <f>SUM(C12:G12)</f>
        <v>0</v>
      </c>
      <c r="J12" s="49">
        <f>B12*I12</f>
        <v>0</v>
      </c>
    </row>
    <row r="13" spans="1:10" ht="24.95" customHeight="1" x14ac:dyDescent="0.35">
      <c r="A13" s="29" t="s">
        <v>424</v>
      </c>
      <c r="B13" s="26">
        <v>3.5</v>
      </c>
      <c r="C13" s="23">
        <v>0</v>
      </c>
      <c r="D13" s="23"/>
      <c r="E13" s="23"/>
      <c r="F13" s="23"/>
      <c r="G13" s="23"/>
      <c r="H13" s="592"/>
      <c r="I13" s="43">
        <f>SUM(C13:G13)</f>
        <v>0</v>
      </c>
      <c r="J13" s="49">
        <f>B13*I13</f>
        <v>0</v>
      </c>
    </row>
    <row r="14" spans="1:10" ht="24.95" customHeight="1" x14ac:dyDescent="0.35">
      <c r="A14" s="29" t="s">
        <v>425</v>
      </c>
      <c r="B14" s="26">
        <v>3.5</v>
      </c>
      <c r="C14" s="23">
        <v>0</v>
      </c>
      <c r="D14" s="23"/>
      <c r="E14" s="23"/>
      <c r="F14" s="23"/>
      <c r="G14" s="23">
        <v>0</v>
      </c>
      <c r="H14" s="592"/>
      <c r="I14" s="43">
        <f>SUM(C14:G14)</f>
        <v>0</v>
      </c>
      <c r="J14" s="49">
        <f>B14*I14</f>
        <v>0</v>
      </c>
    </row>
    <row r="15" spans="1:10" ht="23.25" x14ac:dyDescent="0.35">
      <c r="A15" s="8" t="s">
        <v>722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592"/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3"/>
      <c r="I16" s="90">
        <f>SUM(I10:I14)</f>
        <v>0</v>
      </c>
      <c r="J16" s="91">
        <f>SUM(J10:J14)</f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8">
    <mergeCell ref="A6:J6"/>
    <mergeCell ref="A7:I7"/>
    <mergeCell ref="A1:J1"/>
    <mergeCell ref="A2:J2"/>
    <mergeCell ref="A3:J3"/>
    <mergeCell ref="A4:J4"/>
    <mergeCell ref="A5:J5"/>
    <mergeCell ref="A17:J17"/>
    <mergeCell ref="H8:H16"/>
    <mergeCell ref="D8:D9"/>
    <mergeCell ref="E8:E9"/>
    <mergeCell ref="A16:B16"/>
    <mergeCell ref="J8:J9"/>
    <mergeCell ref="F8:F9"/>
    <mergeCell ref="G8:G9"/>
    <mergeCell ref="I8:I9"/>
    <mergeCell ref="B8:B9"/>
    <mergeCell ref="C8:C9"/>
  </mergeCells>
  <phoneticPr fontId="31" type="noConversion"/>
  <hyperlinks>
    <hyperlink ref="A5:J5" location="Account_Summary" display="Account Summary" xr:uid="{00000000-0004-0000-4400-000000000000}"/>
    <hyperlink ref="A6:J6" location="Table_of_Contents" display="Table of Contents" xr:uid="{00000000-0004-0000-4400-000001000000}"/>
    <hyperlink ref="A10" r:id="rId1" xr:uid="{00000000-0004-0000-4400-000002000000}"/>
    <hyperlink ref="A9" r:id="rId2" xr:uid="{00000000-0004-0000-4400-000003000000}"/>
  </hyperlinks>
  <pageMargins left="0.75" right="0.75" top="1" bottom="1" header="0.5" footer="0.5"/>
  <pageSetup scale="56" orientation="landscape" horizontalDpi="4294967293" verticalDpi="0" r:id="rId3"/>
  <headerFooter alignWithMargins="0"/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500-000000000000}">
  <sheetPr>
    <pageSetUpPr fitToPage="1"/>
  </sheetPr>
  <dimension ref="A1:J42"/>
  <sheetViews>
    <sheetView showZeros="0" topLeftCell="A3" zoomScale="80" workbookViewId="0">
      <selection activeCell="B11" sqref="B11:B39"/>
    </sheetView>
  </sheetViews>
  <sheetFormatPr defaultRowHeight="12.75" x14ac:dyDescent="0.2"/>
  <cols>
    <col min="1" max="1" width="71.5703125" customWidth="1"/>
    <col min="2" max="2" width="24.7109375" customWidth="1"/>
    <col min="9" max="9" width="21.85546875" customWidth="1"/>
    <col min="10" max="10" width="22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816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I41</f>
        <v>0</v>
      </c>
    </row>
    <row r="8" spans="1:10" ht="24.95" customHeight="1" x14ac:dyDescent="0.35">
      <c r="A8" s="8" t="s">
        <v>46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4.95" customHeight="1" x14ac:dyDescent="0.2">
      <c r="A9" s="94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4.95" customHeight="1" x14ac:dyDescent="0.35">
      <c r="A10" s="18" t="s">
        <v>427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101">
        <f t="shared" ref="I10:I39" si="0">SUM(C10:G10)</f>
        <v>0</v>
      </c>
      <c r="J10" s="99">
        <f t="shared" ref="J10:J39" si="1">B10*I10</f>
        <v>0</v>
      </c>
    </row>
    <row r="11" spans="1:10" ht="24.95" customHeight="1" x14ac:dyDescent="0.35">
      <c r="A11" s="18" t="s">
        <v>428</v>
      </c>
      <c r="B11" s="26">
        <v>3.5</v>
      </c>
      <c r="C11" s="23"/>
      <c r="D11" s="23"/>
      <c r="E11" s="23"/>
      <c r="F11" s="23"/>
      <c r="G11" s="23"/>
      <c r="H11" s="592"/>
      <c r="I11" s="101">
        <f t="shared" si="0"/>
        <v>0</v>
      </c>
      <c r="J11" s="99">
        <f t="shared" si="1"/>
        <v>0</v>
      </c>
    </row>
    <row r="12" spans="1:10" ht="24.95" customHeight="1" x14ac:dyDescent="0.35">
      <c r="A12" s="18" t="s">
        <v>429</v>
      </c>
      <c r="B12" s="26">
        <v>3.5</v>
      </c>
      <c r="C12" s="23"/>
      <c r="D12" s="23"/>
      <c r="E12" s="23"/>
      <c r="F12" s="23"/>
      <c r="G12" s="23"/>
      <c r="H12" s="592"/>
      <c r="I12" s="101">
        <f t="shared" si="0"/>
        <v>0</v>
      </c>
      <c r="J12" s="99">
        <f t="shared" si="1"/>
        <v>0</v>
      </c>
    </row>
    <row r="13" spans="1:10" ht="24.95" customHeight="1" x14ac:dyDescent="0.35">
      <c r="A13" s="18" t="s">
        <v>430</v>
      </c>
      <c r="B13" s="26">
        <v>3.5</v>
      </c>
      <c r="C13" s="23"/>
      <c r="D13" s="23"/>
      <c r="E13" s="23"/>
      <c r="F13" s="23"/>
      <c r="G13" s="23"/>
      <c r="H13" s="592"/>
      <c r="I13" s="101">
        <f t="shared" si="0"/>
        <v>0</v>
      </c>
      <c r="J13" s="99">
        <f t="shared" si="1"/>
        <v>0</v>
      </c>
    </row>
    <row r="14" spans="1:10" ht="24.95" customHeight="1" x14ac:dyDescent="0.35">
      <c r="A14" s="18" t="s">
        <v>431</v>
      </c>
      <c r="B14" s="26">
        <v>3.5</v>
      </c>
      <c r="C14" s="23"/>
      <c r="D14" s="23"/>
      <c r="E14" s="23"/>
      <c r="F14" s="23"/>
      <c r="G14" s="23"/>
      <c r="H14" s="592"/>
      <c r="I14" s="101">
        <f t="shared" si="0"/>
        <v>0</v>
      </c>
      <c r="J14" s="99">
        <f t="shared" si="1"/>
        <v>0</v>
      </c>
    </row>
    <row r="15" spans="1:10" ht="24.95" customHeight="1" x14ac:dyDescent="0.35">
      <c r="A15" s="18" t="s">
        <v>432</v>
      </c>
      <c r="B15" s="26">
        <v>3.5</v>
      </c>
      <c r="C15" s="23"/>
      <c r="D15" s="23"/>
      <c r="E15" s="23"/>
      <c r="F15" s="23"/>
      <c r="G15" s="23"/>
      <c r="H15" s="592"/>
      <c r="I15" s="101">
        <f t="shared" si="0"/>
        <v>0</v>
      </c>
      <c r="J15" s="99">
        <f t="shared" si="1"/>
        <v>0</v>
      </c>
    </row>
    <row r="16" spans="1:10" ht="24.95" customHeight="1" x14ac:dyDescent="0.35">
      <c r="A16" s="18" t="s">
        <v>433</v>
      </c>
      <c r="B16" s="26">
        <v>3.5</v>
      </c>
      <c r="C16" s="23"/>
      <c r="D16" s="23"/>
      <c r="E16" s="23"/>
      <c r="F16" s="23"/>
      <c r="G16" s="23"/>
      <c r="H16" s="592"/>
      <c r="I16" s="101">
        <f t="shared" si="0"/>
        <v>0</v>
      </c>
      <c r="J16" s="99">
        <f t="shared" si="1"/>
        <v>0</v>
      </c>
    </row>
    <row r="17" spans="1:10" ht="24.95" customHeight="1" x14ac:dyDescent="0.35">
      <c r="A17" s="18" t="s">
        <v>434</v>
      </c>
      <c r="B17" s="26">
        <v>3.5</v>
      </c>
      <c r="C17" s="23"/>
      <c r="D17" s="23"/>
      <c r="E17" s="23"/>
      <c r="F17" s="23"/>
      <c r="G17" s="23"/>
      <c r="H17" s="592"/>
      <c r="I17" s="101">
        <f t="shared" si="0"/>
        <v>0</v>
      </c>
      <c r="J17" s="99">
        <f t="shared" si="1"/>
        <v>0</v>
      </c>
    </row>
    <row r="18" spans="1:10" ht="24.95" customHeight="1" x14ac:dyDescent="0.35">
      <c r="A18" s="18" t="s">
        <v>435</v>
      </c>
      <c r="B18" s="26">
        <v>3.5</v>
      </c>
      <c r="C18" s="23"/>
      <c r="D18" s="23"/>
      <c r="E18" s="23"/>
      <c r="F18" s="23"/>
      <c r="G18" s="23"/>
      <c r="H18" s="592"/>
      <c r="I18" s="101">
        <f t="shared" si="0"/>
        <v>0</v>
      </c>
      <c r="J18" s="99">
        <f t="shared" si="1"/>
        <v>0</v>
      </c>
    </row>
    <row r="19" spans="1:10" ht="24.95" customHeight="1" x14ac:dyDescent="0.35">
      <c r="A19" s="18" t="s">
        <v>436</v>
      </c>
      <c r="B19" s="26">
        <v>3.5</v>
      </c>
      <c r="C19" s="23"/>
      <c r="D19" s="23"/>
      <c r="E19" s="23"/>
      <c r="F19" s="23"/>
      <c r="G19" s="23"/>
      <c r="H19" s="592"/>
      <c r="I19" s="101">
        <f t="shared" si="0"/>
        <v>0</v>
      </c>
      <c r="J19" s="99">
        <f t="shared" si="1"/>
        <v>0</v>
      </c>
    </row>
    <row r="20" spans="1:10" ht="24.95" customHeight="1" x14ac:dyDescent="0.35">
      <c r="A20" s="18" t="s">
        <v>437</v>
      </c>
      <c r="B20" s="26">
        <v>3.5</v>
      </c>
      <c r="C20" s="23"/>
      <c r="D20" s="23"/>
      <c r="E20" s="23"/>
      <c r="F20" s="23"/>
      <c r="G20" s="23"/>
      <c r="H20" s="592"/>
      <c r="I20" s="101">
        <f t="shared" si="0"/>
        <v>0</v>
      </c>
      <c r="J20" s="99">
        <f t="shared" si="1"/>
        <v>0</v>
      </c>
    </row>
    <row r="21" spans="1:10" ht="24.95" customHeight="1" x14ac:dyDescent="0.35">
      <c r="A21" s="18" t="s">
        <v>438</v>
      </c>
      <c r="B21" s="26">
        <v>3.5</v>
      </c>
      <c r="C21" s="23"/>
      <c r="D21" s="23"/>
      <c r="E21" s="23"/>
      <c r="F21" s="23"/>
      <c r="G21" s="23"/>
      <c r="H21" s="592"/>
      <c r="I21" s="101">
        <f t="shared" si="0"/>
        <v>0</v>
      </c>
      <c r="J21" s="99">
        <f t="shared" si="1"/>
        <v>0</v>
      </c>
    </row>
    <row r="22" spans="1:10" ht="24.95" customHeight="1" x14ac:dyDescent="0.35">
      <c r="A22" s="18" t="s">
        <v>439</v>
      </c>
      <c r="B22" s="26">
        <v>3.5</v>
      </c>
      <c r="C22" s="23"/>
      <c r="D22" s="23"/>
      <c r="E22" s="23"/>
      <c r="F22" s="23"/>
      <c r="G22" s="23"/>
      <c r="H22" s="592"/>
      <c r="I22" s="101">
        <f t="shared" si="0"/>
        <v>0</v>
      </c>
      <c r="J22" s="99">
        <f t="shared" si="1"/>
        <v>0</v>
      </c>
    </row>
    <row r="23" spans="1:10" ht="24.95" customHeight="1" x14ac:dyDescent="0.35">
      <c r="A23" s="18" t="s">
        <v>440</v>
      </c>
      <c r="B23" s="26">
        <v>3.5</v>
      </c>
      <c r="C23" s="23"/>
      <c r="D23" s="23"/>
      <c r="E23" s="23"/>
      <c r="F23" s="23"/>
      <c r="G23" s="23"/>
      <c r="H23" s="592"/>
      <c r="I23" s="101">
        <f t="shared" si="0"/>
        <v>0</v>
      </c>
      <c r="J23" s="99">
        <f t="shared" si="1"/>
        <v>0</v>
      </c>
    </row>
    <row r="24" spans="1:10" ht="24.95" customHeight="1" x14ac:dyDescent="0.35">
      <c r="A24" s="18" t="s">
        <v>441</v>
      </c>
      <c r="B24" s="26">
        <v>3.5</v>
      </c>
      <c r="C24" s="23"/>
      <c r="D24" s="23"/>
      <c r="E24" s="23"/>
      <c r="F24" s="23"/>
      <c r="G24" s="23"/>
      <c r="H24" s="592"/>
      <c r="I24" s="101">
        <f t="shared" si="0"/>
        <v>0</v>
      </c>
      <c r="J24" s="99">
        <f t="shared" si="1"/>
        <v>0</v>
      </c>
    </row>
    <row r="25" spans="1:10" ht="24.95" customHeight="1" x14ac:dyDescent="0.35">
      <c r="A25" s="18" t="s">
        <v>442</v>
      </c>
      <c r="B25" s="26">
        <v>3.5</v>
      </c>
      <c r="C25" s="23"/>
      <c r="D25" s="23"/>
      <c r="E25" s="23"/>
      <c r="F25" s="23"/>
      <c r="G25" s="23"/>
      <c r="H25" s="592"/>
      <c r="I25" s="101">
        <f t="shared" si="0"/>
        <v>0</v>
      </c>
      <c r="J25" s="99">
        <f t="shared" si="1"/>
        <v>0</v>
      </c>
    </row>
    <row r="26" spans="1:10" ht="24.95" customHeight="1" x14ac:dyDescent="0.35">
      <c r="A26" s="18" t="s">
        <v>443</v>
      </c>
      <c r="B26" s="26">
        <v>3.5</v>
      </c>
      <c r="C26" s="23"/>
      <c r="D26" s="23"/>
      <c r="E26" s="23"/>
      <c r="F26" s="23"/>
      <c r="G26" s="23"/>
      <c r="H26" s="592"/>
      <c r="I26" s="101">
        <f t="shared" si="0"/>
        <v>0</v>
      </c>
      <c r="J26" s="99">
        <f t="shared" si="1"/>
        <v>0</v>
      </c>
    </row>
    <row r="27" spans="1:10" ht="24.95" customHeight="1" x14ac:dyDescent="0.35">
      <c r="A27" s="18" t="s">
        <v>444</v>
      </c>
      <c r="B27" s="26">
        <v>3.5</v>
      </c>
      <c r="C27" s="23"/>
      <c r="D27" s="23"/>
      <c r="E27" s="23"/>
      <c r="F27" s="23"/>
      <c r="G27" s="23"/>
      <c r="H27" s="592"/>
      <c r="I27" s="101">
        <f t="shared" si="0"/>
        <v>0</v>
      </c>
      <c r="J27" s="99">
        <f t="shared" si="1"/>
        <v>0</v>
      </c>
    </row>
    <row r="28" spans="1:10" ht="23.25" x14ac:dyDescent="0.35">
      <c r="A28" s="18" t="s">
        <v>445</v>
      </c>
      <c r="B28" s="26">
        <v>3.5</v>
      </c>
      <c r="C28" s="23"/>
      <c r="D28" s="23"/>
      <c r="E28" s="23"/>
      <c r="F28" s="23"/>
      <c r="G28" s="23"/>
      <c r="H28" s="592"/>
      <c r="I28" s="101">
        <f t="shared" si="0"/>
        <v>0</v>
      </c>
      <c r="J28" s="99">
        <f t="shared" si="1"/>
        <v>0</v>
      </c>
    </row>
    <row r="29" spans="1:10" ht="23.25" x14ac:dyDescent="0.35">
      <c r="A29" s="18" t="s">
        <v>446</v>
      </c>
      <c r="B29" s="26">
        <v>3.5</v>
      </c>
      <c r="C29" s="23"/>
      <c r="D29" s="23"/>
      <c r="E29" s="23"/>
      <c r="F29" s="23"/>
      <c r="G29" s="23"/>
      <c r="H29" s="592"/>
      <c r="I29" s="101">
        <f t="shared" si="0"/>
        <v>0</v>
      </c>
      <c r="J29" s="99">
        <f t="shared" si="1"/>
        <v>0</v>
      </c>
    </row>
    <row r="30" spans="1:10" ht="23.25" x14ac:dyDescent="0.35">
      <c r="A30" s="18" t="s">
        <v>447</v>
      </c>
      <c r="B30" s="26">
        <v>3.5</v>
      </c>
      <c r="C30" s="23"/>
      <c r="D30" s="23"/>
      <c r="E30" s="23"/>
      <c r="F30" s="23"/>
      <c r="G30" s="23"/>
      <c r="H30" s="592"/>
      <c r="I30" s="101">
        <f t="shared" si="0"/>
        <v>0</v>
      </c>
      <c r="J30" s="99">
        <f t="shared" si="1"/>
        <v>0</v>
      </c>
    </row>
    <row r="31" spans="1:10" ht="23.25" x14ac:dyDescent="0.35">
      <c r="A31" s="18" t="s">
        <v>448</v>
      </c>
      <c r="B31" s="26">
        <v>3.5</v>
      </c>
      <c r="C31" s="23"/>
      <c r="D31" s="23"/>
      <c r="E31" s="23"/>
      <c r="F31" s="23"/>
      <c r="G31" s="23"/>
      <c r="H31" s="592"/>
      <c r="I31" s="101">
        <f t="shared" si="0"/>
        <v>0</v>
      </c>
      <c r="J31" s="99">
        <f t="shared" si="1"/>
        <v>0</v>
      </c>
    </row>
    <row r="32" spans="1:10" ht="23.25" x14ac:dyDescent="0.35">
      <c r="A32" s="18" t="s">
        <v>449</v>
      </c>
      <c r="B32" s="26">
        <v>3.5</v>
      </c>
      <c r="C32" s="23"/>
      <c r="D32" s="23"/>
      <c r="E32" s="23"/>
      <c r="F32" s="23"/>
      <c r="G32" s="23"/>
      <c r="H32" s="592"/>
      <c r="I32" s="101">
        <f t="shared" si="0"/>
        <v>0</v>
      </c>
      <c r="J32" s="99">
        <f t="shared" si="1"/>
        <v>0</v>
      </c>
    </row>
    <row r="33" spans="1:10" ht="23.25" x14ac:dyDescent="0.35">
      <c r="A33" s="18" t="s">
        <v>450</v>
      </c>
      <c r="B33" s="26">
        <v>3.5</v>
      </c>
      <c r="C33" s="23"/>
      <c r="D33" s="23"/>
      <c r="E33" s="23"/>
      <c r="F33" s="23"/>
      <c r="G33" s="23"/>
      <c r="H33" s="592"/>
      <c r="I33" s="101">
        <f t="shared" si="0"/>
        <v>0</v>
      </c>
      <c r="J33" s="99">
        <f t="shared" si="1"/>
        <v>0</v>
      </c>
    </row>
    <row r="34" spans="1:10" ht="23.25" x14ac:dyDescent="0.35">
      <c r="A34" s="18" t="s">
        <v>451</v>
      </c>
      <c r="B34" s="26">
        <v>3.5</v>
      </c>
      <c r="C34" s="23"/>
      <c r="D34" s="23"/>
      <c r="E34" s="23"/>
      <c r="F34" s="23"/>
      <c r="G34" s="23"/>
      <c r="H34" s="592"/>
      <c r="I34" s="101">
        <f t="shared" si="0"/>
        <v>0</v>
      </c>
      <c r="J34" s="99">
        <f t="shared" si="1"/>
        <v>0</v>
      </c>
    </row>
    <row r="35" spans="1:10" ht="23.25" x14ac:dyDescent="0.35">
      <c r="A35" s="18" t="s">
        <v>452</v>
      </c>
      <c r="B35" s="26">
        <v>3.5</v>
      </c>
      <c r="C35" s="23"/>
      <c r="D35" s="23"/>
      <c r="E35" s="23"/>
      <c r="F35" s="23"/>
      <c r="G35" s="23"/>
      <c r="H35" s="592"/>
      <c r="I35" s="101">
        <f t="shared" si="0"/>
        <v>0</v>
      </c>
      <c r="J35" s="99">
        <f t="shared" si="1"/>
        <v>0</v>
      </c>
    </row>
    <row r="36" spans="1:10" ht="23.25" x14ac:dyDescent="0.35">
      <c r="A36" s="18" t="s">
        <v>453</v>
      </c>
      <c r="B36" s="26">
        <v>3.5</v>
      </c>
      <c r="C36" s="23"/>
      <c r="D36" s="23"/>
      <c r="E36" s="23"/>
      <c r="F36" s="23"/>
      <c r="G36" s="23"/>
      <c r="H36" s="592"/>
      <c r="I36" s="101">
        <f t="shared" si="0"/>
        <v>0</v>
      </c>
      <c r="J36" s="99">
        <f t="shared" si="1"/>
        <v>0</v>
      </c>
    </row>
    <row r="37" spans="1:10" ht="23.25" x14ac:dyDescent="0.35">
      <c r="A37" s="18" t="s">
        <v>454</v>
      </c>
      <c r="B37" s="26">
        <v>3.5</v>
      </c>
      <c r="C37" s="23"/>
      <c r="D37" s="23"/>
      <c r="E37" s="23"/>
      <c r="F37" s="23"/>
      <c r="G37" s="23"/>
      <c r="H37" s="592"/>
      <c r="I37" s="101">
        <f t="shared" si="0"/>
        <v>0</v>
      </c>
      <c r="J37" s="99">
        <f t="shared" si="1"/>
        <v>0</v>
      </c>
    </row>
    <row r="38" spans="1:10" ht="23.25" x14ac:dyDescent="0.35">
      <c r="A38" s="18" t="s">
        <v>455</v>
      </c>
      <c r="B38" s="26">
        <v>3.5</v>
      </c>
      <c r="C38" s="23"/>
      <c r="D38" s="23"/>
      <c r="E38" s="23"/>
      <c r="F38" s="23"/>
      <c r="G38" s="23"/>
      <c r="H38" s="592"/>
      <c r="I38" s="101">
        <f t="shared" si="0"/>
        <v>0</v>
      </c>
      <c r="J38" s="99">
        <f t="shared" si="1"/>
        <v>0</v>
      </c>
    </row>
    <row r="39" spans="1:10" ht="23.25" x14ac:dyDescent="0.35">
      <c r="A39" s="18" t="s">
        <v>456</v>
      </c>
      <c r="B39" s="26">
        <v>3.5</v>
      </c>
      <c r="C39" s="23">
        <v>0</v>
      </c>
      <c r="D39" s="23">
        <v>0</v>
      </c>
      <c r="E39" s="23">
        <v>0</v>
      </c>
      <c r="F39" s="23">
        <v>0</v>
      </c>
      <c r="G39" s="23">
        <v>0</v>
      </c>
      <c r="H39" s="592"/>
      <c r="I39" s="101">
        <f t="shared" si="0"/>
        <v>0</v>
      </c>
      <c r="J39" s="99">
        <f t="shared" si="1"/>
        <v>0</v>
      </c>
    </row>
    <row r="40" spans="1:10" ht="23.25" x14ac:dyDescent="0.35">
      <c r="A40" s="8" t="s">
        <v>46</v>
      </c>
      <c r="B40" s="53" t="s">
        <v>808</v>
      </c>
      <c r="C40" s="7">
        <v>2</v>
      </c>
      <c r="D40" s="76">
        <v>4</v>
      </c>
      <c r="E40" s="76">
        <v>6</v>
      </c>
      <c r="F40" s="76">
        <v>8</v>
      </c>
      <c r="G40" s="76">
        <v>10</v>
      </c>
      <c r="H40" s="592"/>
      <c r="I40" s="20" t="s">
        <v>8</v>
      </c>
      <c r="J40" s="19" t="s">
        <v>10</v>
      </c>
    </row>
    <row r="41" spans="1:10" s="58" customFormat="1" ht="23.25" customHeight="1" x14ac:dyDescent="0.35">
      <c r="A41" s="363" t="s">
        <v>763</v>
      </c>
      <c r="B41" s="365"/>
      <c r="C41" s="90">
        <f>SUM(C10:C39)</f>
        <v>0</v>
      </c>
      <c r="D41" s="90">
        <f>SUM(D10:D39)</f>
        <v>0</v>
      </c>
      <c r="E41" s="90">
        <f>SUM(E10:E39)</f>
        <v>0</v>
      </c>
      <c r="F41" s="90">
        <f>SUM(F10:F39)</f>
        <v>0</v>
      </c>
      <c r="G41" s="90">
        <f>SUM(G10:G39)</f>
        <v>0</v>
      </c>
      <c r="H41" s="593"/>
      <c r="I41" s="90">
        <f>SUM(I10:I39)</f>
        <v>0</v>
      </c>
      <c r="J41" s="91">
        <f>SUM(J10:J39)</f>
        <v>0</v>
      </c>
    </row>
    <row r="42" spans="1:10" ht="24.95" customHeight="1" x14ac:dyDescent="0.2">
      <c r="A42" s="458" t="s">
        <v>756</v>
      </c>
      <c r="B42" s="459"/>
      <c r="C42" s="459"/>
      <c r="D42" s="459"/>
      <c r="E42" s="459"/>
      <c r="F42" s="459"/>
      <c r="G42" s="459"/>
      <c r="H42" s="459"/>
      <c r="I42" s="459"/>
      <c r="J42" s="460"/>
    </row>
  </sheetData>
  <sheetProtection selectLockedCells="1"/>
  <mergeCells count="18">
    <mergeCell ref="A41:B41"/>
    <mergeCell ref="A42:J42"/>
    <mergeCell ref="A7:I7"/>
    <mergeCell ref="H8:H41"/>
    <mergeCell ref="B8:B9"/>
    <mergeCell ref="C8:C9"/>
    <mergeCell ref="D8:D9"/>
    <mergeCell ref="E8:E9"/>
    <mergeCell ref="F8:F9"/>
    <mergeCell ref="G8:G9"/>
    <mergeCell ref="I8:I9"/>
    <mergeCell ref="A6:J6"/>
    <mergeCell ref="J8:J9"/>
    <mergeCell ref="A1:J1"/>
    <mergeCell ref="A2:J2"/>
    <mergeCell ref="A3:J3"/>
    <mergeCell ref="A4:J4"/>
    <mergeCell ref="A5:J5"/>
  </mergeCells>
  <phoneticPr fontId="31" type="noConversion"/>
  <hyperlinks>
    <hyperlink ref="A5:J5" location="Account_Summary" display="Account Summary" xr:uid="{00000000-0004-0000-4500-000000000000}"/>
    <hyperlink ref="A6:J6" location="Table_of_Contents" display="Table of Contents" xr:uid="{00000000-0004-0000-4500-000001000000}"/>
    <hyperlink ref="A9" r:id="rId1" xr:uid="{00000000-0004-0000-4500-000002000000}"/>
  </hyperlinks>
  <pageMargins left="0.75" right="0.75" top="1" bottom="1" header="0.5" footer="0.5"/>
  <pageSetup scale="63" fitToHeight="3" orientation="landscape" horizontalDpi="4294967293" verticalDpi="0" r:id="rId2"/>
  <headerFooter alignWithMargins="0"/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600-000000000000}">
  <dimension ref="A1:J28"/>
  <sheetViews>
    <sheetView showZeros="0" topLeftCell="A3" zoomScale="80" workbookViewId="0">
      <selection activeCell="B11" sqref="B11:B25"/>
    </sheetView>
  </sheetViews>
  <sheetFormatPr defaultRowHeight="12.75" x14ac:dyDescent="0.2"/>
  <cols>
    <col min="1" max="1" width="75.42578125" customWidth="1"/>
    <col min="2" max="2" width="22.28515625" customWidth="1"/>
    <col min="3" max="7" width="9.28515625" bestFit="1" customWidth="1"/>
    <col min="9" max="9" width="32.140625" customWidth="1"/>
    <col min="10" max="10" width="26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I27</f>
        <v>0</v>
      </c>
    </row>
    <row r="8" spans="1:10" ht="23.25" x14ac:dyDescent="0.35">
      <c r="A8" s="8" t="s">
        <v>723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3.25" x14ac:dyDescent="0.2">
      <c r="A9" s="189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18" t="s">
        <v>457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43">
        <f t="shared" ref="I10:I25" si="0">SUM(C10:G10)</f>
        <v>0</v>
      </c>
      <c r="J10" s="49">
        <f t="shared" ref="J10:J25" si="1">B10*I10</f>
        <v>0</v>
      </c>
    </row>
    <row r="11" spans="1:10" ht="23.25" x14ac:dyDescent="0.35">
      <c r="A11" s="18" t="s">
        <v>458</v>
      </c>
      <c r="B11" s="26">
        <v>3.5</v>
      </c>
      <c r="C11" s="23">
        <v>0</v>
      </c>
      <c r="D11" s="23"/>
      <c r="E11" s="23"/>
      <c r="F11" s="23"/>
      <c r="G11" s="23"/>
      <c r="H11" s="592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457</v>
      </c>
      <c r="B12" s="26">
        <v>3.5</v>
      </c>
      <c r="C12" s="23">
        <v>0</v>
      </c>
      <c r="D12" s="23"/>
      <c r="E12" s="23"/>
      <c r="F12" s="23"/>
      <c r="G12" s="23"/>
      <c r="H12" s="592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459</v>
      </c>
      <c r="B13" s="26">
        <v>3.5</v>
      </c>
      <c r="C13" s="23">
        <v>0</v>
      </c>
      <c r="D13" s="23"/>
      <c r="E13" s="23"/>
      <c r="F13" s="23"/>
      <c r="G13" s="23"/>
      <c r="H13" s="592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460</v>
      </c>
      <c r="B14" s="26">
        <v>3.5</v>
      </c>
      <c r="C14" s="23">
        <v>0</v>
      </c>
      <c r="D14" s="23"/>
      <c r="E14" s="23"/>
      <c r="F14" s="23"/>
      <c r="G14" s="23"/>
      <c r="H14" s="592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461</v>
      </c>
      <c r="B15" s="26">
        <v>3.5</v>
      </c>
      <c r="C15" s="23">
        <v>0</v>
      </c>
      <c r="D15" s="23"/>
      <c r="E15" s="23"/>
      <c r="F15" s="23"/>
      <c r="G15" s="23"/>
      <c r="H15" s="592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462</v>
      </c>
      <c r="B16" s="26">
        <v>3.5</v>
      </c>
      <c r="C16" s="23">
        <v>0</v>
      </c>
      <c r="D16" s="23"/>
      <c r="E16" s="23"/>
      <c r="F16" s="23"/>
      <c r="G16" s="23"/>
      <c r="H16" s="592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463</v>
      </c>
      <c r="B17" s="26">
        <v>3.5</v>
      </c>
      <c r="C17" s="23">
        <v>0</v>
      </c>
      <c r="D17" s="23"/>
      <c r="E17" s="23"/>
      <c r="F17" s="23"/>
      <c r="G17" s="23"/>
      <c r="H17" s="592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464</v>
      </c>
      <c r="B18" s="26">
        <v>3.5</v>
      </c>
      <c r="C18" s="23">
        <v>0</v>
      </c>
      <c r="D18" s="23"/>
      <c r="E18" s="23"/>
      <c r="F18" s="23"/>
      <c r="G18" s="23"/>
      <c r="H18" s="592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465</v>
      </c>
      <c r="B19" s="26">
        <v>3.5</v>
      </c>
      <c r="C19" s="23">
        <v>0</v>
      </c>
      <c r="D19" s="23"/>
      <c r="E19" s="23"/>
      <c r="F19" s="23"/>
      <c r="G19" s="23"/>
      <c r="H19" s="592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466</v>
      </c>
      <c r="B20" s="26">
        <v>3.5</v>
      </c>
      <c r="C20" s="23">
        <v>0</v>
      </c>
      <c r="D20" s="23"/>
      <c r="E20" s="23"/>
      <c r="F20" s="23"/>
      <c r="G20" s="23"/>
      <c r="H20" s="592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467</v>
      </c>
      <c r="B21" s="26">
        <v>3.5</v>
      </c>
      <c r="C21" s="23">
        <v>0</v>
      </c>
      <c r="D21" s="23"/>
      <c r="E21" s="23"/>
      <c r="F21" s="23"/>
      <c r="G21" s="23"/>
      <c r="H21" s="592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422</v>
      </c>
      <c r="B22" s="26">
        <v>3.5</v>
      </c>
      <c r="C22" s="23">
        <v>0</v>
      </c>
      <c r="D22" s="23"/>
      <c r="E22" s="23"/>
      <c r="F22" s="23"/>
      <c r="G22" s="23"/>
      <c r="H22" s="592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423</v>
      </c>
      <c r="B23" s="26">
        <v>3.5</v>
      </c>
      <c r="C23" s="23">
        <v>0</v>
      </c>
      <c r="D23" s="23"/>
      <c r="E23" s="23"/>
      <c r="F23" s="23"/>
      <c r="G23" s="23"/>
      <c r="H23" s="592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424</v>
      </c>
      <c r="B24" s="26">
        <v>3.5</v>
      </c>
      <c r="C24" s="23">
        <v>0</v>
      </c>
      <c r="D24" s="23"/>
      <c r="E24" s="23"/>
      <c r="F24" s="23"/>
      <c r="G24" s="23"/>
      <c r="H24" s="592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425</v>
      </c>
      <c r="B25" s="26">
        <v>3.5</v>
      </c>
      <c r="C25" s="23">
        <v>0</v>
      </c>
      <c r="D25" s="23"/>
      <c r="E25" s="23"/>
      <c r="F25" s="23"/>
      <c r="G25" s="23">
        <v>0</v>
      </c>
      <c r="H25" s="592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723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76">
        <v>10</v>
      </c>
      <c r="H26" s="592"/>
      <c r="I26" s="20" t="s">
        <v>8</v>
      </c>
      <c r="J26" s="19" t="s">
        <v>10</v>
      </c>
    </row>
    <row r="27" spans="1:10" s="58" customFormat="1" ht="23.25" customHeight="1" x14ac:dyDescent="0.35">
      <c r="A27" s="363" t="s">
        <v>763</v>
      </c>
      <c r="B27" s="365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90">
        <f>SUM(G10:G25)</f>
        <v>0</v>
      </c>
      <c r="H27" s="593"/>
      <c r="I27" s="90">
        <f>SUM(I10:I25)</f>
        <v>0</v>
      </c>
      <c r="J27" s="91">
        <f>SUM(J10:J25)</f>
        <v>0</v>
      </c>
    </row>
    <row r="28" spans="1:10" ht="24.95" customHeight="1" x14ac:dyDescent="0.2">
      <c r="A28" s="458" t="s">
        <v>756</v>
      </c>
      <c r="B28" s="459"/>
      <c r="C28" s="459"/>
      <c r="D28" s="459"/>
      <c r="E28" s="459"/>
      <c r="F28" s="459"/>
      <c r="G28" s="459"/>
      <c r="H28" s="459"/>
      <c r="I28" s="459"/>
      <c r="J28" s="460"/>
    </row>
  </sheetData>
  <sheetProtection selectLockedCells="1"/>
  <mergeCells count="18">
    <mergeCell ref="A1:J1"/>
    <mergeCell ref="A2:J2"/>
    <mergeCell ref="A3:J3"/>
    <mergeCell ref="A4:J4"/>
    <mergeCell ref="A27:B27"/>
    <mergeCell ref="A28:J28"/>
    <mergeCell ref="H8:H27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600-000000000000}"/>
    <hyperlink ref="A6:J6" location="Table_of_Contents" display="Table of Contents" xr:uid="{00000000-0004-0000-4600-000001000000}"/>
    <hyperlink ref="A9" r:id="rId1" xr:uid="{00000000-0004-0000-4600-000002000000}"/>
  </hyperlinks>
  <pageMargins left="0.75" right="0.75" top="1" bottom="1" header="0.5" footer="0.5"/>
  <headerFooter alignWithMargins="0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700-000000000000}">
  <sheetPr>
    <pageSetUpPr fitToPage="1"/>
  </sheetPr>
  <dimension ref="A1:J43"/>
  <sheetViews>
    <sheetView showZeros="0" topLeftCell="A4" workbookViewId="0">
      <selection activeCell="B11" sqref="B11:B40"/>
    </sheetView>
  </sheetViews>
  <sheetFormatPr defaultRowHeight="12.75" x14ac:dyDescent="0.2"/>
  <cols>
    <col min="1" max="1" width="50.42578125" customWidth="1"/>
    <col min="2" max="2" width="26.28515625" customWidth="1"/>
    <col min="9" max="9" width="29" customWidth="1"/>
    <col min="10" max="10" width="17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I42</f>
        <v>0</v>
      </c>
    </row>
    <row r="8" spans="1:10" ht="23.25" x14ac:dyDescent="0.35">
      <c r="A8" s="8" t="s">
        <v>48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77"/>
      <c r="I8" s="469" t="s">
        <v>8</v>
      </c>
      <c r="J8" s="467" t="s">
        <v>10</v>
      </c>
    </row>
    <row r="9" spans="1:10" ht="23.25" x14ac:dyDescent="0.35">
      <c r="A9" s="189" t="s">
        <v>734</v>
      </c>
      <c r="B9" s="468"/>
      <c r="C9" s="470"/>
      <c r="D9" s="470"/>
      <c r="E9" s="470"/>
      <c r="F9" s="470"/>
      <c r="G9" s="470"/>
      <c r="H9" s="78"/>
      <c r="I9" s="470"/>
      <c r="J9" s="468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78"/>
      <c r="I10" s="43">
        <f t="shared" ref="I10:I40" si="0">SUM(C10:G10)</f>
        <v>0</v>
      </c>
      <c r="J10" s="49">
        <f t="shared" ref="J10:J4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78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106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78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78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78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107</v>
      </c>
      <c r="B15" s="26">
        <v>3.5</v>
      </c>
      <c r="C15" s="23">
        <v>0</v>
      </c>
      <c r="D15" s="23"/>
      <c r="E15" s="23"/>
      <c r="F15" s="23"/>
      <c r="G15" s="23"/>
      <c r="H15" s="78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78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109</v>
      </c>
      <c r="B17" s="26">
        <v>3.5</v>
      </c>
      <c r="C17" s="23">
        <v>0</v>
      </c>
      <c r="D17" s="23"/>
      <c r="E17" s="23"/>
      <c r="F17" s="23"/>
      <c r="G17" s="23"/>
      <c r="H17" s="78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82</v>
      </c>
      <c r="B18" s="26">
        <v>3.5</v>
      </c>
      <c r="C18" s="23">
        <v>0</v>
      </c>
      <c r="D18" s="23"/>
      <c r="E18" s="23"/>
      <c r="F18" s="23"/>
      <c r="G18" s="23"/>
      <c r="H18" s="78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84</v>
      </c>
      <c r="B19" s="26">
        <v>3.5</v>
      </c>
      <c r="C19" s="23">
        <v>0</v>
      </c>
      <c r="D19" s="23"/>
      <c r="E19" s="23"/>
      <c r="F19" s="23"/>
      <c r="G19" s="23"/>
      <c r="H19" s="78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78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110</v>
      </c>
      <c r="B21" s="26">
        <v>3.5</v>
      </c>
      <c r="C21" s="23">
        <v>0</v>
      </c>
      <c r="D21" s="23"/>
      <c r="E21" s="23"/>
      <c r="F21" s="23"/>
      <c r="G21" s="23"/>
      <c r="H21" s="78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111</v>
      </c>
      <c r="B22" s="26">
        <v>3.5</v>
      </c>
      <c r="C22" s="23">
        <v>0</v>
      </c>
      <c r="D22" s="23"/>
      <c r="E22" s="23"/>
      <c r="F22" s="23"/>
      <c r="G22" s="23"/>
      <c r="H22" s="78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112</v>
      </c>
      <c r="B23" s="26">
        <v>3.5</v>
      </c>
      <c r="C23" s="23">
        <v>0</v>
      </c>
      <c r="D23" s="23"/>
      <c r="E23" s="23"/>
      <c r="F23" s="23"/>
      <c r="G23" s="23"/>
      <c r="H23" s="78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87</v>
      </c>
      <c r="B24" s="26">
        <v>3.5</v>
      </c>
      <c r="C24" s="23">
        <v>0</v>
      </c>
      <c r="D24" s="23"/>
      <c r="E24" s="23"/>
      <c r="F24" s="23"/>
      <c r="G24" s="23"/>
      <c r="H24" s="78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113</v>
      </c>
      <c r="B25" s="26">
        <v>3.5</v>
      </c>
      <c r="C25" s="23">
        <v>0</v>
      </c>
      <c r="D25" s="23"/>
      <c r="E25" s="23"/>
      <c r="F25" s="23"/>
      <c r="G25" s="23"/>
      <c r="H25" s="78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88</v>
      </c>
      <c r="B26" s="26">
        <v>3.5</v>
      </c>
      <c r="C26" s="23">
        <v>0</v>
      </c>
      <c r="D26" s="23"/>
      <c r="E26" s="23"/>
      <c r="F26" s="23"/>
      <c r="G26" s="23"/>
      <c r="H26" s="78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89</v>
      </c>
      <c r="B27" s="26">
        <v>3.5</v>
      </c>
      <c r="C27" s="23">
        <v>0</v>
      </c>
      <c r="D27" s="23"/>
      <c r="E27" s="23"/>
      <c r="F27" s="23"/>
      <c r="G27" s="23"/>
      <c r="H27" s="78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90</v>
      </c>
      <c r="B28" s="26">
        <v>3.5</v>
      </c>
      <c r="C28" s="23">
        <v>0</v>
      </c>
      <c r="D28" s="23"/>
      <c r="E28" s="23"/>
      <c r="F28" s="23"/>
      <c r="G28" s="23"/>
      <c r="H28" s="78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91</v>
      </c>
      <c r="B29" s="26">
        <v>3.5</v>
      </c>
      <c r="C29" s="23">
        <v>0</v>
      </c>
      <c r="D29" s="23"/>
      <c r="E29" s="23"/>
      <c r="F29" s="23"/>
      <c r="G29" s="23"/>
      <c r="H29" s="78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114</v>
      </c>
      <c r="B30" s="26">
        <v>3.5</v>
      </c>
      <c r="C30" s="23">
        <v>0</v>
      </c>
      <c r="D30" s="23"/>
      <c r="E30" s="23"/>
      <c r="F30" s="23"/>
      <c r="G30" s="23"/>
      <c r="H30" s="78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115</v>
      </c>
      <c r="B31" s="26">
        <v>3.5</v>
      </c>
      <c r="C31" s="23">
        <v>0</v>
      </c>
      <c r="D31" s="23"/>
      <c r="E31" s="23"/>
      <c r="F31" s="23"/>
      <c r="G31" s="23"/>
      <c r="H31" s="78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104</v>
      </c>
      <c r="B32" s="26">
        <v>3.5</v>
      </c>
      <c r="C32" s="23">
        <v>0</v>
      </c>
      <c r="D32" s="23"/>
      <c r="E32" s="23"/>
      <c r="F32" s="23"/>
      <c r="G32" s="23"/>
      <c r="H32" s="78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116</v>
      </c>
      <c r="B33" s="26">
        <v>3.5</v>
      </c>
      <c r="C33" s="23">
        <v>0</v>
      </c>
      <c r="D33" s="23"/>
      <c r="E33" s="23"/>
      <c r="F33" s="23"/>
      <c r="G33" s="23"/>
      <c r="H33" s="78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117</v>
      </c>
      <c r="B34" s="26">
        <v>3.5</v>
      </c>
      <c r="C34" s="23">
        <v>0</v>
      </c>
      <c r="D34" s="23"/>
      <c r="E34" s="23"/>
      <c r="F34" s="23"/>
      <c r="G34" s="23"/>
      <c r="H34" s="78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118</v>
      </c>
      <c r="B35" s="26">
        <v>3.5</v>
      </c>
      <c r="C35" s="23">
        <v>0</v>
      </c>
      <c r="D35" s="23"/>
      <c r="E35" s="23"/>
      <c r="F35" s="23"/>
      <c r="G35" s="23"/>
      <c r="H35" s="78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105</v>
      </c>
      <c r="B36" s="26">
        <v>3.5</v>
      </c>
      <c r="C36" s="23">
        <v>0</v>
      </c>
      <c r="D36" s="23"/>
      <c r="E36" s="23"/>
      <c r="F36" s="23"/>
      <c r="G36" s="23"/>
      <c r="H36" s="78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119</v>
      </c>
      <c r="B37" s="26">
        <v>3.5</v>
      </c>
      <c r="C37" s="23">
        <v>0</v>
      </c>
      <c r="D37" s="23"/>
      <c r="E37" s="23"/>
      <c r="F37" s="23"/>
      <c r="G37" s="23"/>
      <c r="H37" s="78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93</v>
      </c>
      <c r="B38" s="26">
        <v>3.5</v>
      </c>
      <c r="C38" s="23">
        <v>0</v>
      </c>
      <c r="D38" s="23"/>
      <c r="E38" s="23"/>
      <c r="F38" s="23"/>
      <c r="G38" s="23"/>
      <c r="H38" s="78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93</v>
      </c>
      <c r="B39" s="26">
        <v>3.5</v>
      </c>
      <c r="C39" s="23">
        <v>0</v>
      </c>
      <c r="D39" s="23"/>
      <c r="E39" s="23"/>
      <c r="F39" s="23"/>
      <c r="G39" s="23"/>
      <c r="H39" s="78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94</v>
      </c>
      <c r="B40" s="26">
        <v>3.5</v>
      </c>
      <c r="C40" s="23">
        <v>0</v>
      </c>
      <c r="D40" s="23">
        <v>0</v>
      </c>
      <c r="E40" s="23"/>
      <c r="F40" s="23"/>
      <c r="G40" s="23">
        <v>0</v>
      </c>
      <c r="H40" s="78"/>
      <c r="I40" s="43">
        <f t="shared" si="0"/>
        <v>0</v>
      </c>
      <c r="J40" s="49">
        <f t="shared" si="1"/>
        <v>0</v>
      </c>
    </row>
    <row r="41" spans="1:10" ht="23.25" x14ac:dyDescent="0.35">
      <c r="A41" s="8" t="str">
        <f>Slinkies</f>
        <v>Slinkies</v>
      </c>
      <c r="B41" s="53" t="s">
        <v>808</v>
      </c>
      <c r="C41" s="7">
        <v>2</v>
      </c>
      <c r="D41" s="76">
        <v>4</v>
      </c>
      <c r="E41" s="76">
        <v>6</v>
      </c>
      <c r="F41" s="76">
        <v>8</v>
      </c>
      <c r="G41" s="76">
        <v>10</v>
      </c>
      <c r="H41" s="78"/>
      <c r="I41" s="20" t="s">
        <v>8</v>
      </c>
      <c r="J41" s="19" t="s">
        <v>10</v>
      </c>
    </row>
    <row r="42" spans="1:10" s="58" customFormat="1" ht="23.25" customHeight="1" x14ac:dyDescent="0.35">
      <c r="A42" s="363" t="s">
        <v>763</v>
      </c>
      <c r="B42" s="365"/>
      <c r="C42" s="90">
        <f>SUM(C10:C40)</f>
        <v>0</v>
      </c>
      <c r="D42" s="90">
        <f>SUM(D10:D40)</f>
        <v>0</v>
      </c>
      <c r="E42" s="90">
        <f>SUM(E10:E40)</f>
        <v>0</v>
      </c>
      <c r="F42" s="90">
        <f>SUM(F10:F40)</f>
        <v>0</v>
      </c>
      <c r="G42" s="90">
        <f>SUM(G10:G40)</f>
        <v>0</v>
      </c>
      <c r="H42" s="79"/>
      <c r="I42" s="90">
        <f>SUM(I10:I40)</f>
        <v>0</v>
      </c>
      <c r="J42" s="91">
        <f>SUM(J10:J40)</f>
        <v>0</v>
      </c>
    </row>
    <row r="43" spans="1:10" ht="24.95" customHeight="1" x14ac:dyDescent="0.2">
      <c r="A43" s="458" t="s">
        <v>756</v>
      </c>
      <c r="B43" s="459"/>
      <c r="C43" s="459"/>
      <c r="D43" s="459"/>
      <c r="E43" s="459"/>
      <c r="F43" s="459"/>
      <c r="G43" s="459"/>
      <c r="H43" s="459"/>
      <c r="I43" s="459"/>
      <c r="J43" s="460"/>
    </row>
  </sheetData>
  <sheetProtection selectLockedCells="1"/>
  <mergeCells count="17">
    <mergeCell ref="A1:J1"/>
    <mergeCell ref="A2:J2"/>
    <mergeCell ref="A3:J3"/>
    <mergeCell ref="A4:J4"/>
    <mergeCell ref="A42:B42"/>
    <mergeCell ref="A43:J43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I8:I9"/>
    <mergeCell ref="J8:J9"/>
  </mergeCells>
  <phoneticPr fontId="31" type="noConversion"/>
  <hyperlinks>
    <hyperlink ref="A5:J5" location="Account_Summary" display="Account Summary" xr:uid="{00000000-0004-0000-4700-000000000000}"/>
    <hyperlink ref="A6:J6" location="Table_of_Contents" display="Table of Contents" xr:uid="{00000000-0004-0000-4700-000001000000}"/>
    <hyperlink ref="A9" r:id="rId1" xr:uid="{00000000-0004-0000-4700-000002000000}"/>
  </hyperlinks>
  <pageMargins left="0.75" right="0.75" top="1" bottom="1" header="0.5" footer="0.5"/>
  <pageSetup scale="69" fitToHeight="2" orientation="landscape" horizontalDpi="4294967293" verticalDpi="0" r:id="rId2"/>
  <headerFooter alignWithMargins="0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AC851ED-A3E7-44FC-9A77-0A7534CC3D4E}">
  <dimension ref="A1:H19"/>
  <sheetViews>
    <sheetView showZeros="0" workbookViewId="0">
      <selection activeCell="A6" sqref="A6:H6"/>
    </sheetView>
  </sheetViews>
  <sheetFormatPr defaultRowHeight="12.75" x14ac:dyDescent="0.2"/>
  <cols>
    <col min="1" max="1" width="47.85546875" customWidth="1"/>
    <col min="2" max="2" width="20.7109375" customWidth="1"/>
    <col min="7" max="7" width="17.5703125" customWidth="1"/>
    <col min="8" max="8" width="16.42578125" customWidth="1"/>
  </cols>
  <sheetData>
    <row r="1" spans="1:8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</row>
    <row r="2" spans="1:8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</row>
    <row r="3" spans="1:8" ht="23.25" x14ac:dyDescent="0.2">
      <c r="A3" s="476" t="s">
        <v>934</v>
      </c>
      <c r="B3" s="472"/>
      <c r="C3" s="472"/>
      <c r="D3" s="472"/>
      <c r="E3" s="472"/>
      <c r="F3" s="472"/>
      <c r="G3" s="472"/>
      <c r="H3" s="472"/>
    </row>
    <row r="4" spans="1:8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</row>
    <row r="5" spans="1:8" ht="23.25" x14ac:dyDescent="0.2">
      <c r="A5" s="540" t="s">
        <v>730</v>
      </c>
      <c r="B5" s="540"/>
      <c r="C5" s="540"/>
      <c r="D5" s="540"/>
      <c r="E5" s="540"/>
      <c r="F5" s="540"/>
      <c r="G5" s="540"/>
      <c r="H5" s="540"/>
    </row>
    <row r="6" spans="1:8" ht="23.25" x14ac:dyDescent="0.2">
      <c r="A6" s="535" t="s">
        <v>729</v>
      </c>
      <c r="B6" s="535"/>
      <c r="C6" s="535"/>
      <c r="D6" s="535"/>
      <c r="E6" s="535"/>
      <c r="F6" s="535"/>
      <c r="G6" s="535"/>
      <c r="H6" s="535"/>
    </row>
    <row r="7" spans="1:8" ht="23.25" x14ac:dyDescent="0.2">
      <c r="A7" s="533" t="s">
        <v>764</v>
      </c>
      <c r="B7" s="533"/>
      <c r="C7" s="533"/>
      <c r="D7" s="533"/>
      <c r="E7" s="533"/>
      <c r="F7" s="533"/>
      <c r="G7" s="533"/>
      <c r="H7" s="88">
        <f>G18</f>
        <v>0</v>
      </c>
    </row>
    <row r="8" spans="1:8" ht="23.25" x14ac:dyDescent="0.35">
      <c r="A8" s="230" t="s">
        <v>934</v>
      </c>
      <c r="B8" s="467" t="s">
        <v>715</v>
      </c>
      <c r="C8" s="469">
        <v>4</v>
      </c>
      <c r="D8" s="469">
        <v>6</v>
      </c>
      <c r="E8" s="469">
        <v>8</v>
      </c>
      <c r="F8" s="469">
        <v>10</v>
      </c>
      <c r="G8" s="469" t="s">
        <v>8</v>
      </c>
      <c r="H8" s="467" t="s">
        <v>10</v>
      </c>
    </row>
    <row r="9" spans="1:8" ht="23.25" x14ac:dyDescent="0.35">
      <c r="A9" s="217" t="s">
        <v>734</v>
      </c>
      <c r="B9" s="468"/>
      <c r="C9" s="470"/>
      <c r="D9" s="470"/>
      <c r="E9" s="470"/>
      <c r="F9" s="470"/>
      <c r="G9" s="470"/>
      <c r="H9" s="468"/>
    </row>
    <row r="10" spans="1:8" ht="23.25" x14ac:dyDescent="0.35">
      <c r="A10" s="217" t="s">
        <v>936</v>
      </c>
      <c r="B10" s="26">
        <v>2</v>
      </c>
      <c r="C10" s="235">
        <v>0</v>
      </c>
      <c r="D10" s="235">
        <v>0</v>
      </c>
      <c r="E10" s="235">
        <v>0</v>
      </c>
      <c r="F10" s="235">
        <v>0</v>
      </c>
      <c r="G10" s="43">
        <f>SUM(C10:F10)</f>
        <v>0</v>
      </c>
      <c r="H10" s="49">
        <f>B10*G10</f>
        <v>0</v>
      </c>
    </row>
    <row r="11" spans="1:8" ht="23.25" x14ac:dyDescent="0.35">
      <c r="A11" s="217" t="s">
        <v>172</v>
      </c>
      <c r="B11" s="26">
        <v>2</v>
      </c>
      <c r="C11" s="235"/>
      <c r="D11" s="235"/>
      <c r="E11" s="235"/>
      <c r="F11" s="235"/>
      <c r="G11" s="43"/>
      <c r="H11" s="49"/>
    </row>
    <row r="12" spans="1:8" ht="23.25" x14ac:dyDescent="0.35">
      <c r="A12" s="217" t="s">
        <v>72</v>
      </c>
      <c r="B12" s="26">
        <v>2</v>
      </c>
      <c r="C12" s="235">
        <v>0</v>
      </c>
      <c r="D12" s="235">
        <v>0</v>
      </c>
      <c r="E12" s="235">
        <v>0</v>
      </c>
      <c r="F12" s="235">
        <v>0</v>
      </c>
      <c r="G12" s="43">
        <f>SUM(C12:F12)</f>
        <v>0</v>
      </c>
      <c r="H12" s="49">
        <f>B12*G12</f>
        <v>0</v>
      </c>
    </row>
    <row r="13" spans="1:8" ht="23.25" x14ac:dyDescent="0.35">
      <c r="A13" s="217" t="s">
        <v>935</v>
      </c>
      <c r="B13" s="26">
        <v>2</v>
      </c>
      <c r="C13" s="235">
        <v>0</v>
      </c>
      <c r="D13" s="235">
        <v>0</v>
      </c>
      <c r="E13" s="235">
        <v>0</v>
      </c>
      <c r="F13" s="235">
        <v>0</v>
      </c>
      <c r="G13" s="43">
        <f>SUM(C13:F13)</f>
        <v>0</v>
      </c>
      <c r="H13" s="49">
        <f>B13*G13</f>
        <v>0</v>
      </c>
    </row>
    <row r="14" spans="1:8" ht="23.25" x14ac:dyDescent="0.35">
      <c r="A14" s="217" t="s">
        <v>556</v>
      </c>
      <c r="B14" s="26">
        <v>2</v>
      </c>
      <c r="C14" s="235">
        <v>0</v>
      </c>
      <c r="D14" s="235">
        <v>0</v>
      </c>
      <c r="E14" s="235">
        <v>0</v>
      </c>
      <c r="F14" s="235">
        <v>0</v>
      </c>
      <c r="G14" s="43">
        <f>SUM(C14:F14)</f>
        <v>0</v>
      </c>
      <c r="H14" s="49">
        <f>B14*G14</f>
        <v>0</v>
      </c>
    </row>
    <row r="15" spans="1:8" ht="23.25" x14ac:dyDescent="0.35">
      <c r="A15" s="217" t="s">
        <v>269</v>
      </c>
      <c r="B15" s="26">
        <v>2</v>
      </c>
      <c r="C15" s="235"/>
      <c r="D15" s="235"/>
      <c r="E15" s="235"/>
      <c r="F15" s="235"/>
      <c r="G15" s="43">
        <f>SUM(C15:F15)</f>
        <v>0</v>
      </c>
      <c r="H15" s="49">
        <f>B15*G15</f>
        <v>0</v>
      </c>
    </row>
    <row r="16" spans="1:8" ht="23.25" x14ac:dyDescent="0.35">
      <c r="A16" s="217" t="s">
        <v>158</v>
      </c>
      <c r="B16" s="26">
        <v>2</v>
      </c>
      <c r="C16" s="235">
        <v>0</v>
      </c>
      <c r="D16" s="235"/>
      <c r="E16" s="235"/>
      <c r="F16" s="235"/>
      <c r="G16" s="43">
        <f>SUM(C16:F16)</f>
        <v>0</v>
      </c>
      <c r="H16" s="49">
        <f>B16*G16</f>
        <v>0</v>
      </c>
    </row>
    <row r="17" spans="1:8" ht="23.25" x14ac:dyDescent="0.35">
      <c r="A17" s="230" t="str">
        <f>A8</f>
        <v>SMELT BITES - WEIGHTED</v>
      </c>
      <c r="B17" s="53" t="s">
        <v>808</v>
      </c>
      <c r="C17" s="296">
        <v>4</v>
      </c>
      <c r="D17" s="296">
        <v>6</v>
      </c>
      <c r="E17" s="296">
        <v>8</v>
      </c>
      <c r="F17" s="296">
        <v>10</v>
      </c>
      <c r="G17" s="20" t="s">
        <v>8</v>
      </c>
      <c r="H17" s="19" t="s">
        <v>10</v>
      </c>
    </row>
    <row r="18" spans="1:8" ht="23.25" x14ac:dyDescent="0.35">
      <c r="A18" s="596" t="s">
        <v>763</v>
      </c>
      <c r="B18" s="597"/>
      <c r="C18" s="90">
        <f t="shared" ref="C18:H18" si="0">SUM(C10:C16)</f>
        <v>0</v>
      </c>
      <c r="D18" s="90">
        <f t="shared" si="0"/>
        <v>0</v>
      </c>
      <c r="E18" s="90">
        <f t="shared" si="0"/>
        <v>0</v>
      </c>
      <c r="F18" s="90">
        <f t="shared" si="0"/>
        <v>0</v>
      </c>
      <c r="G18" s="90">
        <f t="shared" si="0"/>
        <v>0</v>
      </c>
      <c r="H18" s="91">
        <f t="shared" si="0"/>
        <v>0</v>
      </c>
    </row>
    <row r="19" spans="1:8" ht="23.25" x14ac:dyDescent="0.2">
      <c r="A19" s="458" t="s">
        <v>756</v>
      </c>
      <c r="B19" s="459"/>
      <c r="C19" s="459"/>
      <c r="D19" s="459"/>
      <c r="E19" s="459"/>
      <c r="F19" s="459"/>
      <c r="G19" s="459"/>
      <c r="H19" s="460"/>
    </row>
  </sheetData>
  <mergeCells count="16">
    <mergeCell ref="A6:H6"/>
    <mergeCell ref="A1:H1"/>
    <mergeCell ref="A2:H2"/>
    <mergeCell ref="A3:H3"/>
    <mergeCell ref="A4:H4"/>
    <mergeCell ref="A5:H5"/>
    <mergeCell ref="H8:H9"/>
    <mergeCell ref="A18:B18"/>
    <mergeCell ref="A19:H19"/>
    <mergeCell ref="A7:G7"/>
    <mergeCell ref="B8:B9"/>
    <mergeCell ref="C8:C9"/>
    <mergeCell ref="D8:D9"/>
    <mergeCell ref="E8:E9"/>
    <mergeCell ref="F8:F9"/>
    <mergeCell ref="G8:G9"/>
  </mergeCells>
  <hyperlinks>
    <hyperlink ref="A5:H5" location="Account_Summary" display="Account Summary" xr:uid="{39DCA0B3-3BE9-4B16-8AFC-8B7EBBE8BB34}"/>
    <hyperlink ref="A6:H6" location="Table_of_Contents" display="Table of Contents" xr:uid="{14DE9803-E6AE-4CB9-8418-91F1755AF23A}"/>
  </hyperlinks>
  <pageMargins left="0.7" right="0.7" top="0.75" bottom="0.75" header="0.3" footer="0.3"/>
  <pageSetup orientation="portrait" horizontalDpi="4294967294" verticalDpi="0" r:id="rId1"/>
</worksheet>
</file>

<file path=xl/worksheets/sheet7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800-000000000000}">
  <dimension ref="A1:J17"/>
  <sheetViews>
    <sheetView showZeros="0" topLeftCell="A4" workbookViewId="0">
      <selection activeCell="A6" sqref="A6:J6"/>
    </sheetView>
  </sheetViews>
  <sheetFormatPr defaultRowHeight="12.75" x14ac:dyDescent="0.2"/>
  <cols>
    <col min="1" max="1" width="36.28515625" customWidth="1"/>
    <col min="2" max="2" width="21.7109375" customWidth="1"/>
    <col min="9" max="9" width="26.85546875" customWidth="1"/>
    <col min="10" max="10" width="23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628</v>
      </c>
      <c r="B8" s="467" t="s">
        <v>715</v>
      </c>
      <c r="C8" s="469">
        <v>10</v>
      </c>
      <c r="D8" s="469">
        <v>12</v>
      </c>
      <c r="E8" s="469">
        <v>14</v>
      </c>
      <c r="F8" s="469">
        <v>16</v>
      </c>
      <c r="G8" s="469">
        <v>18</v>
      </c>
      <c r="H8" s="591"/>
      <c r="I8" s="469" t="s">
        <v>8</v>
      </c>
      <c r="J8" s="467" t="s">
        <v>10</v>
      </c>
    </row>
    <row r="9" spans="1:10" ht="23.25" x14ac:dyDescent="0.35">
      <c r="A9" s="117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31" t="s">
        <v>629</v>
      </c>
      <c r="B10" s="48">
        <v>2.5</v>
      </c>
      <c r="C10" s="28">
        <v>0</v>
      </c>
      <c r="D10" s="23">
        <v>0</v>
      </c>
      <c r="E10" s="23">
        <v>0</v>
      </c>
      <c r="F10" s="28">
        <v>0</v>
      </c>
      <c r="G10" s="28">
        <v>0</v>
      </c>
      <c r="H10" s="592"/>
      <c r="I10" s="43">
        <f>SUM(C10:G10)</f>
        <v>0</v>
      </c>
      <c r="J10" s="49">
        <f>B10*I10</f>
        <v>0</v>
      </c>
    </row>
    <row r="11" spans="1:10" ht="23.25" x14ac:dyDescent="0.35">
      <c r="A11" s="31" t="s">
        <v>630</v>
      </c>
      <c r="B11" s="48">
        <v>2.5</v>
      </c>
      <c r="C11" s="23">
        <v>0</v>
      </c>
      <c r="D11" s="23">
        <v>0</v>
      </c>
      <c r="E11" s="28">
        <v>0</v>
      </c>
      <c r="F11" s="28">
        <v>0</v>
      </c>
      <c r="G11" s="28">
        <v>0</v>
      </c>
      <c r="H11" s="592"/>
      <c r="I11" s="43">
        <f>SUM(C11:G11)</f>
        <v>0</v>
      </c>
      <c r="J11" s="49">
        <f>B11*I11</f>
        <v>0</v>
      </c>
    </row>
    <row r="12" spans="1:10" ht="23.25" x14ac:dyDescent="0.35">
      <c r="A12" s="31" t="s">
        <v>177</v>
      </c>
      <c r="B12" s="48">
        <v>2.5</v>
      </c>
      <c r="C12" s="28">
        <v>0</v>
      </c>
      <c r="D12" s="23">
        <v>0</v>
      </c>
      <c r="E12" s="23">
        <v>0</v>
      </c>
      <c r="F12" s="28">
        <v>0</v>
      </c>
      <c r="G12" s="28">
        <v>0</v>
      </c>
      <c r="H12" s="592"/>
      <c r="I12" s="43">
        <f>SUM(C12:G12)</f>
        <v>0</v>
      </c>
      <c r="J12" s="49">
        <f>B12*I12</f>
        <v>0</v>
      </c>
    </row>
    <row r="13" spans="1:10" ht="23.25" x14ac:dyDescent="0.35">
      <c r="A13" s="31" t="s">
        <v>178</v>
      </c>
      <c r="B13" s="48">
        <v>2.5</v>
      </c>
      <c r="C13" s="23">
        <v>0</v>
      </c>
      <c r="D13" s="23">
        <v>0</v>
      </c>
      <c r="E13" s="28">
        <v>0</v>
      </c>
      <c r="F13" s="28">
        <v>0</v>
      </c>
      <c r="G13" s="28">
        <v>0</v>
      </c>
      <c r="H13" s="592"/>
      <c r="I13" s="43">
        <f>SUM(C13:G13)</f>
        <v>0</v>
      </c>
      <c r="J13" s="49">
        <f>B13*I13</f>
        <v>0</v>
      </c>
    </row>
    <row r="14" spans="1:10" ht="23.25" x14ac:dyDescent="0.35">
      <c r="A14" s="31" t="s">
        <v>631</v>
      </c>
      <c r="B14" s="48">
        <v>2.5</v>
      </c>
      <c r="C14" s="28">
        <v>0</v>
      </c>
      <c r="D14" s="28"/>
      <c r="E14" s="28"/>
      <c r="F14" s="23">
        <v>0</v>
      </c>
      <c r="G14" s="23">
        <v>0</v>
      </c>
      <c r="H14" s="592"/>
      <c r="I14" s="43">
        <f>SUM(C14:G14)</f>
        <v>0</v>
      </c>
      <c r="J14" s="49">
        <f>B14*I14</f>
        <v>0</v>
      </c>
    </row>
    <row r="15" spans="1:10" ht="23.25" x14ac:dyDescent="0.35">
      <c r="A15" s="8" t="s">
        <v>628</v>
      </c>
      <c r="B15" s="53" t="s">
        <v>808</v>
      </c>
      <c r="C15" s="7">
        <v>10</v>
      </c>
      <c r="D15" s="76">
        <v>12</v>
      </c>
      <c r="E15" s="76">
        <v>14</v>
      </c>
      <c r="F15" s="76">
        <v>16</v>
      </c>
      <c r="G15" s="76">
        <v>18</v>
      </c>
      <c r="H15" s="592"/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90">
        <f>SUM(C10:C14)</f>
        <v>0</v>
      </c>
      <c r="D16" s="90">
        <f>SUM(D10:D14)</f>
        <v>0</v>
      </c>
      <c r="E16" s="90">
        <f>SUM(E10:E14)</f>
        <v>0</v>
      </c>
      <c r="F16" s="90">
        <f>SUM(F10:F14)</f>
        <v>0</v>
      </c>
      <c r="G16" s="90">
        <f>SUM(G10:G14)</f>
        <v>0</v>
      </c>
      <c r="H16" s="593"/>
      <c r="I16" s="90">
        <f>SUM(I10:I14)</f>
        <v>0</v>
      </c>
      <c r="J16" s="91">
        <f>SUM(J10:J14)</f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8">
    <mergeCell ref="A17:J17"/>
    <mergeCell ref="H8:H16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800-000000000000}"/>
    <hyperlink ref="A6:J6" location="Table_of_Contents" display="Table of Contents" xr:uid="{00000000-0004-0000-4800-000001000000}"/>
    <hyperlink ref="A10" r:id="rId1" xr:uid="{00000000-0004-0000-4800-000002000000}"/>
    <hyperlink ref="A11" r:id="rId2" xr:uid="{00000000-0004-0000-4800-000003000000}"/>
    <hyperlink ref="A12" r:id="rId3" xr:uid="{00000000-0004-0000-4800-000004000000}"/>
    <hyperlink ref="A13" r:id="rId4" xr:uid="{00000000-0004-0000-4800-000005000000}"/>
    <hyperlink ref="A14" r:id="rId5" xr:uid="{00000000-0004-0000-4800-000006000000}"/>
    <hyperlink ref="A9" r:id="rId6" xr:uid="{00000000-0004-0000-4800-000007000000}"/>
  </hyperlinks>
  <pageMargins left="0.75" right="0.75" top="1" bottom="1" header="0.5" footer="0.5"/>
  <headerFooter alignWithMargins="0"/>
</worksheet>
</file>

<file path=xl/worksheets/sheet7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900-000000000000}">
  <dimension ref="A1:J16"/>
  <sheetViews>
    <sheetView showZeros="0" topLeftCell="A4" workbookViewId="0">
      <selection activeCell="A5" sqref="A5:J5"/>
    </sheetView>
  </sheetViews>
  <sheetFormatPr defaultRowHeight="12.75" x14ac:dyDescent="0.2"/>
  <cols>
    <col min="1" max="1" width="38.5703125" customWidth="1"/>
    <col min="2" max="2" width="19.85546875" customWidth="1"/>
    <col min="7" max="7" width="11.28515625" customWidth="1"/>
    <col min="8" max="8" width="13" customWidth="1"/>
    <col min="9" max="9" width="17" customWidth="1"/>
    <col min="10" max="10" width="22.42578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72" t="s">
        <v>883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I15</f>
        <v>0</v>
      </c>
    </row>
    <row r="8" spans="1:10" ht="23.25" x14ac:dyDescent="0.35">
      <c r="A8" s="8" t="s">
        <v>882</v>
      </c>
      <c r="B8" s="19" t="s">
        <v>715</v>
      </c>
      <c r="C8" s="20">
        <v>2</v>
      </c>
      <c r="D8" s="20">
        <v>4</v>
      </c>
      <c r="E8" s="20">
        <v>6</v>
      </c>
      <c r="F8" s="20">
        <v>8</v>
      </c>
      <c r="G8" s="20">
        <v>10</v>
      </c>
      <c r="H8" s="7">
        <v>12</v>
      </c>
      <c r="I8" s="174" t="s">
        <v>8</v>
      </c>
      <c r="J8" s="175" t="s">
        <v>10</v>
      </c>
    </row>
    <row r="9" spans="1:10" ht="23.25" x14ac:dyDescent="0.35">
      <c r="A9" s="176" t="s">
        <v>2</v>
      </c>
      <c r="B9" s="48">
        <v>0</v>
      </c>
      <c r="C9" s="23">
        <v>0</v>
      </c>
      <c r="D9" s="23">
        <v>0</v>
      </c>
      <c r="E9" s="23">
        <v>0</v>
      </c>
      <c r="F9" s="23">
        <v>0</v>
      </c>
      <c r="G9" s="23">
        <v>0</v>
      </c>
      <c r="H9" s="23"/>
      <c r="I9" s="43">
        <f>SUM(C9:G9)</f>
        <v>0</v>
      </c>
      <c r="J9" s="49">
        <f>B9*I9</f>
        <v>0</v>
      </c>
    </row>
    <row r="10" spans="1:10" ht="23.25" x14ac:dyDescent="0.35">
      <c r="A10" s="176"/>
      <c r="B10" s="48">
        <v>0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/>
      <c r="I10" s="43">
        <f>SUM(C10:G10)</f>
        <v>0</v>
      </c>
      <c r="J10" s="49">
        <f>B10*I10</f>
        <v>0</v>
      </c>
    </row>
    <row r="11" spans="1:10" ht="23.25" x14ac:dyDescent="0.35">
      <c r="A11" s="176"/>
      <c r="B11" s="48">
        <v>0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/>
      <c r="I11" s="43">
        <f>SUM(C11:G11)</f>
        <v>0</v>
      </c>
      <c r="J11" s="49">
        <f>B11*I11</f>
        <v>0</v>
      </c>
    </row>
    <row r="12" spans="1:10" ht="23.25" x14ac:dyDescent="0.35">
      <c r="A12" s="176"/>
      <c r="B12" s="48">
        <v>0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/>
      <c r="I12" s="43">
        <f>SUM(C12:G12)</f>
        <v>0</v>
      </c>
      <c r="J12" s="49">
        <f>B12*I12</f>
        <v>0</v>
      </c>
    </row>
    <row r="13" spans="1:10" ht="23.25" x14ac:dyDescent="0.35">
      <c r="A13" s="176"/>
      <c r="B13" s="48">
        <v>0</v>
      </c>
      <c r="C13" s="23">
        <v>0</v>
      </c>
      <c r="D13" s="23"/>
      <c r="E13" s="23"/>
      <c r="F13" s="23">
        <v>0</v>
      </c>
      <c r="G13" s="23">
        <v>0</v>
      </c>
      <c r="H13" s="23">
        <v>0</v>
      </c>
      <c r="I13" s="43">
        <f>SUM(C13:H13)</f>
        <v>0</v>
      </c>
      <c r="J13" s="49">
        <f>B13*I13</f>
        <v>0</v>
      </c>
    </row>
    <row r="14" spans="1:10" ht="23.25" x14ac:dyDescent="0.35">
      <c r="A14" s="8" t="s">
        <v>882</v>
      </c>
      <c r="B14" s="53" t="s">
        <v>808</v>
      </c>
      <c r="C14" s="7">
        <v>2</v>
      </c>
      <c r="D14" s="76">
        <v>4</v>
      </c>
      <c r="E14" s="76">
        <v>6</v>
      </c>
      <c r="F14" s="76">
        <v>8</v>
      </c>
      <c r="G14" s="76">
        <v>10</v>
      </c>
      <c r="H14" s="7">
        <v>12</v>
      </c>
      <c r="I14" s="20" t="s">
        <v>8</v>
      </c>
      <c r="J14" s="19" t="s">
        <v>10</v>
      </c>
    </row>
    <row r="15" spans="1:10" ht="23.25" x14ac:dyDescent="0.35">
      <c r="A15" s="446" t="s">
        <v>763</v>
      </c>
      <c r="B15" s="446"/>
      <c r="C15" s="90">
        <f t="shared" ref="C15:J15" si="0">SUM(C9:C13)</f>
        <v>0</v>
      </c>
      <c r="D15" s="90">
        <f t="shared" si="0"/>
        <v>0</v>
      </c>
      <c r="E15" s="90">
        <f t="shared" si="0"/>
        <v>0</v>
      </c>
      <c r="F15" s="90">
        <f t="shared" si="0"/>
        <v>0</v>
      </c>
      <c r="G15" s="90">
        <f t="shared" si="0"/>
        <v>0</v>
      </c>
      <c r="H15" s="90">
        <f t="shared" si="0"/>
        <v>0</v>
      </c>
      <c r="I15" s="90">
        <f t="shared" si="0"/>
        <v>0</v>
      </c>
      <c r="J15" s="91">
        <f t="shared" si="0"/>
        <v>0</v>
      </c>
    </row>
    <row r="16" spans="1:10" ht="23.25" x14ac:dyDescent="0.2">
      <c r="A16" s="458" t="s">
        <v>756</v>
      </c>
      <c r="B16" s="459"/>
      <c r="C16" s="459"/>
      <c r="D16" s="459"/>
      <c r="E16" s="459"/>
      <c r="F16" s="459"/>
      <c r="G16" s="459"/>
      <c r="H16" s="459"/>
      <c r="I16" s="459"/>
      <c r="J16" s="460"/>
    </row>
  </sheetData>
  <sheetProtection selectLockedCells="1"/>
  <mergeCells count="9">
    <mergeCell ref="A16:J16"/>
    <mergeCell ref="A5:J5"/>
    <mergeCell ref="A6:J6"/>
    <mergeCell ref="A7:I7"/>
    <mergeCell ref="A1:J1"/>
    <mergeCell ref="A2:J2"/>
    <mergeCell ref="A3:J3"/>
    <mergeCell ref="A4:J4"/>
    <mergeCell ref="A15:B15"/>
  </mergeCells>
  <phoneticPr fontId="31" type="noConversion"/>
  <hyperlinks>
    <hyperlink ref="A5:J5" location="Account_Summary" display="Account Summary" xr:uid="{00000000-0004-0000-4900-000000000000}"/>
    <hyperlink ref="A6:J6" location="Table_of_Contents" display="Table of Contents" xr:uid="{00000000-0004-0000-4900-000001000000}"/>
  </hyperlinks>
  <pageMargins left="0.75" right="0.75" top="1" bottom="1" header="0.5" footer="0.5"/>
  <headerFooter alignWithMargins="0"/>
</worksheet>
</file>

<file path=xl/worksheets/sheet7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A00-000000000000}">
  <dimension ref="A1:J33"/>
  <sheetViews>
    <sheetView showZeros="0" topLeftCell="A4" workbookViewId="0">
      <selection activeCell="A5" sqref="A5:J5"/>
    </sheetView>
  </sheetViews>
  <sheetFormatPr defaultRowHeight="12.75" x14ac:dyDescent="0.2"/>
  <cols>
    <col min="1" max="1" width="39.7109375" customWidth="1"/>
    <col min="2" max="2" width="31.85546875" customWidth="1"/>
    <col min="9" max="9" width="22.5703125" customWidth="1"/>
    <col min="10" max="10" width="17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819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I32</f>
        <v>0</v>
      </c>
    </row>
    <row r="8" spans="1:10" ht="23.25" x14ac:dyDescent="0.35">
      <c r="A8" s="8" t="s">
        <v>49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591"/>
      <c r="I8" s="469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592"/>
      <c r="I9" s="470"/>
      <c r="J9" s="468"/>
    </row>
    <row r="10" spans="1:10" ht="23.25" x14ac:dyDescent="0.35">
      <c r="A10" s="18" t="s">
        <v>74</v>
      </c>
      <c r="B10" s="26">
        <v>3.5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592"/>
      <c r="I10" s="101">
        <f t="shared" ref="I10:I30" si="0">SUM(C10:G10)</f>
        <v>0</v>
      </c>
      <c r="J10" s="99">
        <f t="shared" ref="J10:J30" si="1">B10*I10</f>
        <v>0</v>
      </c>
    </row>
    <row r="11" spans="1:10" ht="23.25" x14ac:dyDescent="0.35">
      <c r="A11" s="18" t="s">
        <v>75</v>
      </c>
      <c r="B11" s="26">
        <v>3.5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592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76</v>
      </c>
      <c r="B12" s="26">
        <v>3.5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592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77</v>
      </c>
      <c r="B13" s="26">
        <v>3.5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592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78</v>
      </c>
      <c r="B14" s="26">
        <v>3.5</v>
      </c>
      <c r="C14" s="23">
        <v>0</v>
      </c>
      <c r="D14" s="23"/>
      <c r="E14" s="23"/>
      <c r="F14" s="23"/>
      <c r="G14" s="23"/>
      <c r="H14" s="592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79</v>
      </c>
      <c r="B15" s="26">
        <v>3.5</v>
      </c>
      <c r="C15" s="23">
        <v>0</v>
      </c>
      <c r="D15" s="23"/>
      <c r="E15" s="23"/>
      <c r="F15" s="23"/>
      <c r="G15" s="23"/>
      <c r="H15" s="592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80</v>
      </c>
      <c r="B16" s="26">
        <v>3.5</v>
      </c>
      <c r="C16" s="23">
        <v>0</v>
      </c>
      <c r="D16" s="23"/>
      <c r="E16" s="23"/>
      <c r="F16" s="23"/>
      <c r="G16" s="23"/>
      <c r="H16" s="592"/>
      <c r="I16" s="101">
        <f t="shared" si="0"/>
        <v>0</v>
      </c>
      <c r="J16" s="99">
        <f t="shared" si="1"/>
        <v>0</v>
      </c>
    </row>
    <row r="17" spans="1:10" s="64" customFormat="1" ht="23.25" x14ac:dyDescent="0.35">
      <c r="A17" s="128" t="s">
        <v>82</v>
      </c>
      <c r="B17" s="26">
        <v>3.5</v>
      </c>
      <c r="C17" s="133">
        <v>0</v>
      </c>
      <c r="D17" s="133"/>
      <c r="E17" s="133"/>
      <c r="F17" s="133"/>
      <c r="G17" s="133"/>
      <c r="H17" s="592"/>
      <c r="I17" s="186">
        <f t="shared" si="0"/>
        <v>0</v>
      </c>
      <c r="J17" s="105">
        <f t="shared" si="1"/>
        <v>0</v>
      </c>
    </row>
    <row r="18" spans="1:10" ht="23.25" x14ac:dyDescent="0.35">
      <c r="A18" s="18" t="s">
        <v>83</v>
      </c>
      <c r="B18" s="26">
        <v>3.5</v>
      </c>
      <c r="C18" s="23">
        <v>0</v>
      </c>
      <c r="D18" s="23"/>
      <c r="E18" s="23"/>
      <c r="F18" s="23"/>
      <c r="G18" s="23"/>
      <c r="H18" s="592"/>
      <c r="I18" s="101">
        <f t="shared" si="0"/>
        <v>0</v>
      </c>
      <c r="J18" s="99">
        <f t="shared" si="1"/>
        <v>0</v>
      </c>
    </row>
    <row r="19" spans="1:10" ht="23.25" x14ac:dyDescent="0.35">
      <c r="A19" s="52" t="s">
        <v>84</v>
      </c>
      <c r="B19" s="26">
        <v>3.5</v>
      </c>
      <c r="C19" s="23">
        <v>0</v>
      </c>
      <c r="D19" s="23"/>
      <c r="E19" s="23"/>
      <c r="F19" s="23"/>
      <c r="G19" s="23"/>
      <c r="H19" s="592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85</v>
      </c>
      <c r="B20" s="26">
        <v>3.5</v>
      </c>
      <c r="C20" s="23">
        <v>0</v>
      </c>
      <c r="D20" s="23"/>
      <c r="E20" s="23"/>
      <c r="F20" s="23"/>
      <c r="G20" s="23"/>
      <c r="H20" s="592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86</v>
      </c>
      <c r="B21" s="26">
        <v>3.5</v>
      </c>
      <c r="C21" s="23">
        <v>0</v>
      </c>
      <c r="D21" s="23"/>
      <c r="E21" s="23"/>
      <c r="F21" s="23"/>
      <c r="G21" s="23"/>
      <c r="H21" s="592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87</v>
      </c>
      <c r="B22" s="26">
        <v>3.5</v>
      </c>
      <c r="C22" s="23">
        <v>0</v>
      </c>
      <c r="D22" s="23"/>
      <c r="E22" s="23"/>
      <c r="F22" s="23"/>
      <c r="G22" s="23"/>
      <c r="H22" s="592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88</v>
      </c>
      <c r="B23" s="26">
        <v>3.5</v>
      </c>
      <c r="C23" s="23">
        <v>0</v>
      </c>
      <c r="D23" s="23"/>
      <c r="E23" s="23"/>
      <c r="F23" s="23"/>
      <c r="G23" s="23"/>
      <c r="H23" s="592"/>
      <c r="I23" s="101">
        <f t="shared" si="0"/>
        <v>0</v>
      </c>
      <c r="J23" s="99">
        <f t="shared" si="1"/>
        <v>0</v>
      </c>
    </row>
    <row r="24" spans="1:10" ht="23.25" x14ac:dyDescent="0.35">
      <c r="A24" s="18" t="s">
        <v>89</v>
      </c>
      <c r="B24" s="26">
        <v>3.5</v>
      </c>
      <c r="C24" s="23">
        <v>0</v>
      </c>
      <c r="D24" s="23"/>
      <c r="E24" s="23"/>
      <c r="F24" s="23"/>
      <c r="G24" s="23"/>
      <c r="H24" s="592"/>
      <c r="I24" s="101">
        <f t="shared" si="0"/>
        <v>0</v>
      </c>
      <c r="J24" s="99">
        <f t="shared" si="1"/>
        <v>0</v>
      </c>
    </row>
    <row r="25" spans="1:10" ht="23.25" x14ac:dyDescent="0.35">
      <c r="A25" s="29" t="s">
        <v>90</v>
      </c>
      <c r="B25" s="26">
        <v>3.5</v>
      </c>
      <c r="C25" s="23">
        <v>0</v>
      </c>
      <c r="D25" s="23"/>
      <c r="E25" s="23"/>
      <c r="F25" s="23"/>
      <c r="G25" s="23"/>
      <c r="H25" s="592"/>
      <c r="I25" s="101">
        <f t="shared" si="0"/>
        <v>0</v>
      </c>
      <c r="J25" s="99">
        <f t="shared" si="1"/>
        <v>0</v>
      </c>
    </row>
    <row r="26" spans="1:10" ht="23.25" x14ac:dyDescent="0.35">
      <c r="A26" s="29" t="s">
        <v>91</v>
      </c>
      <c r="B26" s="26">
        <v>3.5</v>
      </c>
      <c r="C26" s="23">
        <v>0</v>
      </c>
      <c r="D26" s="23"/>
      <c r="E26" s="23"/>
      <c r="F26" s="23"/>
      <c r="G26" s="23"/>
      <c r="H26" s="592"/>
      <c r="I26" s="101">
        <f t="shared" si="0"/>
        <v>0</v>
      </c>
      <c r="J26" s="99">
        <f t="shared" si="1"/>
        <v>0</v>
      </c>
    </row>
    <row r="27" spans="1:10" ht="23.25" x14ac:dyDescent="0.35">
      <c r="A27" s="29" t="s">
        <v>92</v>
      </c>
      <c r="B27" s="26">
        <v>3.5</v>
      </c>
      <c r="C27" s="23">
        <v>0</v>
      </c>
      <c r="D27" s="23"/>
      <c r="E27" s="23"/>
      <c r="F27" s="23"/>
      <c r="G27" s="23"/>
      <c r="H27" s="592"/>
      <c r="I27" s="101">
        <f t="shared" si="0"/>
        <v>0</v>
      </c>
      <c r="J27" s="99">
        <f t="shared" si="1"/>
        <v>0</v>
      </c>
    </row>
    <row r="28" spans="1:10" ht="23.25" x14ac:dyDescent="0.35">
      <c r="A28" s="31" t="s">
        <v>93</v>
      </c>
      <c r="B28" s="26">
        <v>3.5</v>
      </c>
      <c r="C28" s="23">
        <v>0</v>
      </c>
      <c r="D28" s="23"/>
      <c r="E28" s="23"/>
      <c r="F28" s="23"/>
      <c r="G28" s="23"/>
      <c r="H28" s="592"/>
      <c r="I28" s="101">
        <f t="shared" si="0"/>
        <v>0</v>
      </c>
      <c r="J28" s="99">
        <f t="shared" si="1"/>
        <v>0</v>
      </c>
    </row>
    <row r="29" spans="1:10" ht="23.25" x14ac:dyDescent="0.35">
      <c r="A29" s="29" t="s">
        <v>94</v>
      </c>
      <c r="B29" s="26">
        <v>3.5</v>
      </c>
      <c r="C29" s="23">
        <v>0</v>
      </c>
      <c r="D29" s="23"/>
      <c r="E29" s="23"/>
      <c r="F29" s="23"/>
      <c r="G29" s="23"/>
      <c r="H29" s="592"/>
      <c r="I29" s="101">
        <f t="shared" si="0"/>
        <v>0</v>
      </c>
      <c r="J29" s="99">
        <f t="shared" si="1"/>
        <v>0</v>
      </c>
    </row>
    <row r="30" spans="1:10" ht="23.25" x14ac:dyDescent="0.35">
      <c r="A30" s="29" t="s">
        <v>95</v>
      </c>
      <c r="B30" s="26">
        <v>3.5</v>
      </c>
      <c r="C30" s="23">
        <v>0</v>
      </c>
      <c r="D30" s="23"/>
      <c r="E30" s="23"/>
      <c r="F30" s="23"/>
      <c r="G30" s="23">
        <v>0</v>
      </c>
      <c r="H30" s="592"/>
      <c r="I30" s="101">
        <f t="shared" si="0"/>
        <v>0</v>
      </c>
      <c r="J30" s="99">
        <f t="shared" si="1"/>
        <v>0</v>
      </c>
    </row>
    <row r="31" spans="1:10" ht="23.25" x14ac:dyDescent="0.35">
      <c r="A31" s="8" t="s">
        <v>49</v>
      </c>
      <c r="B31" s="53" t="s">
        <v>808</v>
      </c>
      <c r="C31" s="7">
        <v>2</v>
      </c>
      <c r="D31" s="76">
        <v>4</v>
      </c>
      <c r="E31" s="76">
        <v>6</v>
      </c>
      <c r="F31" s="76">
        <v>8</v>
      </c>
      <c r="G31" s="76">
        <v>10</v>
      </c>
      <c r="H31" s="592"/>
      <c r="I31" s="20" t="s">
        <v>8</v>
      </c>
      <c r="J31" s="19" t="s">
        <v>10</v>
      </c>
    </row>
    <row r="32" spans="1:10" s="58" customFormat="1" ht="23.25" customHeight="1" x14ac:dyDescent="0.35">
      <c r="A32" s="363" t="s">
        <v>763</v>
      </c>
      <c r="B32" s="365"/>
      <c r="C32" s="90">
        <f>SUM(C10:C30)</f>
        <v>0</v>
      </c>
      <c r="D32" s="90">
        <f>SUM(D10:D30)</f>
        <v>0</v>
      </c>
      <c r="E32" s="90">
        <f>SUM(E10:E30)</f>
        <v>0</v>
      </c>
      <c r="F32" s="90">
        <f>SUM(F10:F30)</f>
        <v>0</v>
      </c>
      <c r="G32" s="90">
        <f>SUM(G10:G30)</f>
        <v>0</v>
      </c>
      <c r="H32" s="593"/>
      <c r="I32" s="90">
        <f>SUM(I10:I30)</f>
        <v>0</v>
      </c>
      <c r="J32" s="91">
        <f>SUM(J10:J30)</f>
        <v>0</v>
      </c>
    </row>
    <row r="33" spans="1:10" ht="24.95" customHeight="1" x14ac:dyDescent="0.2">
      <c r="A33" s="458" t="s">
        <v>756</v>
      </c>
      <c r="B33" s="459"/>
      <c r="C33" s="459"/>
      <c r="D33" s="459"/>
      <c r="E33" s="459"/>
      <c r="F33" s="459"/>
      <c r="G33" s="459"/>
      <c r="H33" s="459"/>
      <c r="I33" s="459"/>
      <c r="J33" s="460"/>
    </row>
  </sheetData>
  <sheetProtection selectLockedCells="1"/>
  <mergeCells count="18">
    <mergeCell ref="A33:J33"/>
    <mergeCell ref="H8:H32"/>
    <mergeCell ref="A5:J5"/>
    <mergeCell ref="A6:J6"/>
    <mergeCell ref="A7:I7"/>
    <mergeCell ref="A32:B32"/>
    <mergeCell ref="B8:B9"/>
    <mergeCell ref="C8:C9"/>
    <mergeCell ref="D8:D9"/>
    <mergeCell ref="E8:E9"/>
    <mergeCell ref="F8:F9"/>
    <mergeCell ref="G8:G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A00-000000000000}"/>
    <hyperlink ref="A6:J6" location="Table_of_Contents" display="Table of Contents" xr:uid="{00000000-0004-0000-4A00-000001000000}"/>
    <hyperlink ref="A19" r:id="rId1" xr:uid="{00000000-0004-0000-4A00-000002000000}"/>
    <hyperlink ref="A28" r:id="rId2" xr:uid="{00000000-0004-0000-4A00-000003000000}"/>
    <hyperlink ref="A9" r:id="rId3" xr:uid="{00000000-0004-0000-4A00-000004000000}"/>
    <hyperlink ref="A17" r:id="rId4" xr:uid="{00000000-0004-0000-4A00-000005000000}"/>
  </hyperlinks>
  <pageMargins left="0.75" right="0.75" top="1" bottom="1" header="0.5" footer="0.5"/>
  <pageSetup orientation="portrait" horizontalDpi="4294967293" verticalDpi="0" r:id="rId5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J22"/>
  <sheetViews>
    <sheetView showZeros="0" topLeftCell="A8" workbookViewId="0">
      <selection activeCell="E13" sqref="E13"/>
    </sheetView>
  </sheetViews>
  <sheetFormatPr defaultRowHeight="12.75" x14ac:dyDescent="0.2"/>
  <cols>
    <col min="1" max="1" width="41.28515625" customWidth="1"/>
    <col min="2" max="2" width="18" customWidth="1"/>
    <col min="3" max="3" width="14.28515625" bestFit="1" customWidth="1"/>
    <col min="9" max="9" width="17.28515625" customWidth="1"/>
    <col min="10" max="10" width="17.8554687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759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4.9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681</v>
      </c>
      <c r="B8" s="467" t="s">
        <v>715</v>
      </c>
      <c r="C8" s="484"/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2">
      <c r="A9" s="94" t="s">
        <v>734</v>
      </c>
      <c r="B9" s="468"/>
      <c r="C9" s="485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71</v>
      </c>
      <c r="B10" s="30">
        <v>1.25</v>
      </c>
      <c r="C10" s="485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685</v>
      </c>
      <c r="B11" s="30">
        <v>1.25</v>
      </c>
      <c r="C11" s="485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s="31" t="s">
        <v>72</v>
      </c>
      <c r="B12" s="30">
        <v>1.25</v>
      </c>
      <c r="C12" s="485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s="31" t="s">
        <v>682</v>
      </c>
      <c r="B13" s="30">
        <v>1.25</v>
      </c>
      <c r="C13" s="485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555</v>
      </c>
      <c r="B14" s="30">
        <v>1.25</v>
      </c>
      <c r="C14" s="485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686</v>
      </c>
      <c r="B15" s="30">
        <v>1.25</v>
      </c>
      <c r="C15" s="485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158</v>
      </c>
      <c r="B16" s="30">
        <v>1.25</v>
      </c>
      <c r="C16" s="485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683</v>
      </c>
      <c r="B17" s="30">
        <v>1.25</v>
      </c>
      <c r="C17" s="485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73</v>
      </c>
      <c r="B18" s="30">
        <v>1.25</v>
      </c>
      <c r="C18" s="485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684</v>
      </c>
      <c r="B19" s="30">
        <v>1.25</v>
      </c>
      <c r="C19" s="485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681</v>
      </c>
      <c r="B20" s="53" t="s">
        <v>808</v>
      </c>
      <c r="C20" s="485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s="58" customFormat="1" ht="23.25" customHeight="1" x14ac:dyDescent="0.35">
      <c r="A21" s="446" t="s">
        <v>763</v>
      </c>
      <c r="B21" s="446"/>
      <c r="C21" s="485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s="200" customFormat="1" ht="24.95" customHeight="1" x14ac:dyDescent="0.2">
      <c r="A22" s="486" t="s">
        <v>756</v>
      </c>
      <c r="B22" s="487"/>
      <c r="C22" s="487"/>
      <c r="D22" s="487"/>
      <c r="E22" s="487"/>
      <c r="F22" s="487"/>
      <c r="G22" s="487"/>
      <c r="H22" s="487"/>
      <c r="I22" s="487"/>
      <c r="J22" s="488"/>
    </row>
  </sheetData>
  <sheetProtection selectLockedCells="1"/>
  <mergeCells count="18">
    <mergeCell ref="A1:J1"/>
    <mergeCell ref="A2:J2"/>
    <mergeCell ref="A3:J3"/>
    <mergeCell ref="A4:J4"/>
    <mergeCell ref="A5:J5"/>
    <mergeCell ref="A6:J6"/>
    <mergeCell ref="F8:F9"/>
    <mergeCell ref="C8:C21"/>
    <mergeCell ref="A21:B21"/>
    <mergeCell ref="A22:J22"/>
    <mergeCell ref="A7:I7"/>
    <mergeCell ref="G8:G9"/>
    <mergeCell ref="H8:H9"/>
    <mergeCell ref="I8:I9"/>
    <mergeCell ref="B8:B9"/>
    <mergeCell ref="D8:D9"/>
    <mergeCell ref="E8:E9"/>
    <mergeCell ref="J8:J9"/>
  </mergeCells>
  <phoneticPr fontId="31" type="noConversion"/>
  <hyperlinks>
    <hyperlink ref="A12" r:id="rId1" xr:uid="{00000000-0004-0000-0700-000000000000}"/>
    <hyperlink ref="A13" r:id="rId2" xr:uid="{00000000-0004-0000-0700-000001000000}"/>
    <hyperlink ref="A5:J5" location="Account_Summary" display="Account Summary" xr:uid="{00000000-0004-0000-0700-000002000000}"/>
    <hyperlink ref="A6:J6" location="Table_of_Contents" display="Table of Contents" xr:uid="{00000000-0004-0000-0700-000003000000}"/>
    <hyperlink ref="A9" r:id="rId3" xr:uid="{00000000-0004-0000-0700-000004000000}"/>
  </hyperlinks>
  <pageMargins left="0.75" right="0.75" top="1" bottom="1" header="0.5" footer="0.5"/>
  <pageSetup orientation="portrait" r:id="rId4"/>
  <headerFooter alignWithMargins="0"/>
</worksheet>
</file>

<file path=xl/worksheets/sheet8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B00-000000000000}">
  <dimension ref="A1:J28"/>
  <sheetViews>
    <sheetView showZeros="0" topLeftCell="A4" workbookViewId="0">
      <selection activeCell="B11" sqref="B11:B25"/>
    </sheetView>
  </sheetViews>
  <sheetFormatPr defaultRowHeight="12.75" x14ac:dyDescent="0.2"/>
  <cols>
    <col min="1" max="1" width="33.85546875" customWidth="1"/>
    <col min="2" max="2" width="25.85546875" customWidth="1"/>
    <col min="9" max="9" width="20.42578125" customWidth="1"/>
    <col min="10" max="10" width="25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I27</f>
        <v>0</v>
      </c>
    </row>
    <row r="8" spans="1:10" ht="23.25" x14ac:dyDescent="0.35">
      <c r="A8" s="8" t="s">
        <v>691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606" t="s">
        <v>2</v>
      </c>
      <c r="H8" s="607"/>
      <c r="I8" s="469" t="s">
        <v>8</v>
      </c>
      <c r="J8" s="467" t="s">
        <v>10</v>
      </c>
    </row>
    <row r="9" spans="1:10" ht="23.25" x14ac:dyDescent="0.35">
      <c r="A9" s="33" t="s">
        <v>734</v>
      </c>
      <c r="B9" s="470"/>
      <c r="C9" s="470"/>
      <c r="D9" s="470"/>
      <c r="E9" s="470"/>
      <c r="F9" s="470"/>
      <c r="G9" s="608"/>
      <c r="H9" s="609"/>
      <c r="I9" s="470"/>
      <c r="J9" s="468"/>
    </row>
    <row r="10" spans="1:10" ht="23.25" x14ac:dyDescent="0.35">
      <c r="A10" s="18" t="s">
        <v>692</v>
      </c>
      <c r="B10" s="54">
        <v>2.5</v>
      </c>
      <c r="C10" s="23">
        <v>0</v>
      </c>
      <c r="D10" s="23">
        <v>0</v>
      </c>
      <c r="E10" s="23">
        <v>0</v>
      </c>
      <c r="F10" s="23">
        <v>0</v>
      </c>
      <c r="G10" s="608"/>
      <c r="H10" s="609"/>
      <c r="I10" s="43">
        <f t="shared" ref="I10:I25" si="0">SUM(C10:F10)</f>
        <v>0</v>
      </c>
      <c r="J10" s="49">
        <f t="shared" ref="J10:J25" si="1">B10*I10</f>
        <v>0</v>
      </c>
    </row>
    <row r="11" spans="1:10" ht="23.25" x14ac:dyDescent="0.35">
      <c r="A11" s="18" t="s">
        <v>693</v>
      </c>
      <c r="B11" s="54">
        <v>2.5</v>
      </c>
      <c r="C11" s="23">
        <v>0</v>
      </c>
      <c r="D11" s="23">
        <v>0</v>
      </c>
      <c r="E11" s="23">
        <v>0</v>
      </c>
      <c r="F11" s="23">
        <v>0</v>
      </c>
      <c r="G11" s="608"/>
      <c r="H11" s="609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694</v>
      </c>
      <c r="B12" s="54">
        <v>2.5</v>
      </c>
      <c r="C12" s="23">
        <v>0</v>
      </c>
      <c r="D12" s="23">
        <v>0</v>
      </c>
      <c r="E12" s="23">
        <v>0</v>
      </c>
      <c r="F12" s="23">
        <v>0</v>
      </c>
      <c r="G12" s="608"/>
      <c r="H12" s="609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695</v>
      </c>
      <c r="B13" s="54">
        <v>2.5</v>
      </c>
      <c r="C13" s="23">
        <v>0</v>
      </c>
      <c r="D13" s="23">
        <v>0</v>
      </c>
      <c r="E13" s="23">
        <v>0</v>
      </c>
      <c r="F13" s="23">
        <v>0</v>
      </c>
      <c r="G13" s="608"/>
      <c r="H13" s="609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696</v>
      </c>
      <c r="B14" s="54">
        <v>2.5</v>
      </c>
      <c r="C14" s="23">
        <v>0</v>
      </c>
      <c r="D14" s="23">
        <v>0</v>
      </c>
      <c r="E14" s="23">
        <v>0</v>
      </c>
      <c r="F14" s="23">
        <v>0</v>
      </c>
      <c r="G14" s="608"/>
      <c r="H14" s="609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697</v>
      </c>
      <c r="B15" s="54">
        <v>2.5</v>
      </c>
      <c r="C15" s="23">
        <v>0</v>
      </c>
      <c r="D15" s="23">
        <v>0</v>
      </c>
      <c r="E15" s="23">
        <v>0</v>
      </c>
      <c r="F15" s="23">
        <v>0</v>
      </c>
      <c r="G15" s="608"/>
      <c r="H15" s="609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698</v>
      </c>
      <c r="B16" s="54">
        <v>2.5</v>
      </c>
      <c r="C16" s="23">
        <v>0</v>
      </c>
      <c r="D16" s="23">
        <v>0</v>
      </c>
      <c r="E16" s="23">
        <v>0</v>
      </c>
      <c r="F16" s="23">
        <v>0</v>
      </c>
      <c r="G16" s="608"/>
      <c r="H16" s="609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699</v>
      </c>
      <c r="B17" s="54">
        <v>2.5</v>
      </c>
      <c r="C17" s="23">
        <v>0</v>
      </c>
      <c r="D17" s="23">
        <v>0</v>
      </c>
      <c r="E17" s="23">
        <v>0</v>
      </c>
      <c r="F17" s="23">
        <v>0</v>
      </c>
      <c r="G17" s="608"/>
      <c r="H17" s="609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700</v>
      </c>
      <c r="B18" s="54">
        <v>2.5</v>
      </c>
      <c r="C18" s="23">
        <v>0</v>
      </c>
      <c r="D18" s="23">
        <v>0</v>
      </c>
      <c r="E18" s="23">
        <v>0</v>
      </c>
      <c r="F18" s="23">
        <v>0</v>
      </c>
      <c r="G18" s="608"/>
      <c r="H18" s="609"/>
      <c r="I18" s="43">
        <f t="shared" si="0"/>
        <v>0</v>
      </c>
      <c r="J18" s="49">
        <f t="shared" si="1"/>
        <v>0</v>
      </c>
    </row>
    <row r="19" spans="1:10" ht="23.25" x14ac:dyDescent="0.35">
      <c r="A19" s="46" t="s">
        <v>701</v>
      </c>
      <c r="B19" s="54">
        <v>2.5</v>
      </c>
      <c r="C19" s="23">
        <v>0</v>
      </c>
      <c r="D19" s="23">
        <v>0</v>
      </c>
      <c r="E19" s="23">
        <v>0</v>
      </c>
      <c r="F19" s="23">
        <v>0</v>
      </c>
      <c r="G19" s="608"/>
      <c r="H19" s="609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702</v>
      </c>
      <c r="B20" s="54">
        <v>2.5</v>
      </c>
      <c r="C20" s="23">
        <v>0</v>
      </c>
      <c r="D20" s="23">
        <v>0</v>
      </c>
      <c r="E20" s="23">
        <v>0</v>
      </c>
      <c r="F20" s="23">
        <v>0</v>
      </c>
      <c r="G20" s="608"/>
      <c r="H20" s="609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703</v>
      </c>
      <c r="B21" s="54">
        <v>2.5</v>
      </c>
      <c r="C21" s="23">
        <v>0</v>
      </c>
      <c r="D21" s="23">
        <v>0</v>
      </c>
      <c r="E21" s="23">
        <v>0</v>
      </c>
      <c r="F21" s="23">
        <v>0</v>
      </c>
      <c r="G21" s="608"/>
      <c r="H21" s="609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704</v>
      </c>
      <c r="B22" s="54">
        <v>2.5</v>
      </c>
      <c r="C22" s="23">
        <v>0</v>
      </c>
      <c r="D22" s="23">
        <v>0</v>
      </c>
      <c r="E22" s="23">
        <v>0</v>
      </c>
      <c r="F22" s="23">
        <v>0</v>
      </c>
      <c r="G22" s="608"/>
      <c r="H22" s="609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705</v>
      </c>
      <c r="B23" s="54">
        <v>2.5</v>
      </c>
      <c r="C23" s="23">
        <v>0</v>
      </c>
      <c r="D23" s="23">
        <v>0</v>
      </c>
      <c r="E23" s="23">
        <v>0</v>
      </c>
      <c r="F23" s="23">
        <v>0</v>
      </c>
      <c r="G23" s="608"/>
      <c r="H23" s="609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706</v>
      </c>
      <c r="B24" s="54">
        <v>2.5</v>
      </c>
      <c r="C24" s="23">
        <v>0</v>
      </c>
      <c r="D24" s="23">
        <v>0</v>
      </c>
      <c r="E24" s="23">
        <v>0</v>
      </c>
      <c r="F24" s="23">
        <v>0</v>
      </c>
      <c r="G24" s="608"/>
      <c r="H24" s="609"/>
      <c r="I24" s="43">
        <f t="shared" si="0"/>
        <v>0</v>
      </c>
      <c r="J24" s="49">
        <f t="shared" si="1"/>
        <v>0</v>
      </c>
    </row>
    <row r="25" spans="1:10" ht="23.25" x14ac:dyDescent="0.35">
      <c r="A25" s="29" t="s">
        <v>707</v>
      </c>
      <c r="B25" s="54">
        <v>2.5</v>
      </c>
      <c r="C25" s="23">
        <v>0</v>
      </c>
      <c r="D25" s="23">
        <v>0</v>
      </c>
      <c r="E25" s="23">
        <v>0</v>
      </c>
      <c r="F25" s="23">
        <v>0</v>
      </c>
      <c r="G25" s="608"/>
      <c r="H25" s="609"/>
      <c r="I25" s="43">
        <f t="shared" si="0"/>
        <v>0</v>
      </c>
      <c r="J25" s="49">
        <f t="shared" si="1"/>
        <v>0</v>
      </c>
    </row>
    <row r="26" spans="1:10" ht="23.25" x14ac:dyDescent="0.35">
      <c r="A26" s="8" t="s">
        <v>691</v>
      </c>
      <c r="B26" s="53" t="s">
        <v>808</v>
      </c>
      <c r="C26" s="7">
        <v>2</v>
      </c>
      <c r="D26" s="76">
        <v>4</v>
      </c>
      <c r="E26" s="76">
        <v>6</v>
      </c>
      <c r="F26" s="76">
        <v>8</v>
      </c>
      <c r="G26" s="608"/>
      <c r="H26" s="609"/>
      <c r="I26" s="20" t="s">
        <v>8</v>
      </c>
      <c r="J26" s="19" t="s">
        <v>10</v>
      </c>
    </row>
    <row r="27" spans="1:10" s="58" customFormat="1" ht="23.25" customHeight="1" x14ac:dyDescent="0.35">
      <c r="A27" s="363" t="s">
        <v>763</v>
      </c>
      <c r="B27" s="365"/>
      <c r="C27" s="90">
        <f>SUM(C10:C25)</f>
        <v>0</v>
      </c>
      <c r="D27" s="90">
        <f>SUM(D10:D25)</f>
        <v>0</v>
      </c>
      <c r="E27" s="90">
        <f>SUM(E10:E25)</f>
        <v>0</v>
      </c>
      <c r="F27" s="90">
        <f>SUM(F10:F25)</f>
        <v>0</v>
      </c>
      <c r="G27" s="610"/>
      <c r="H27" s="611"/>
      <c r="I27" s="90">
        <f>SUM(I10:I25)</f>
        <v>0</v>
      </c>
      <c r="J27" s="91">
        <f>SUM(J10:J25)</f>
        <v>0</v>
      </c>
    </row>
    <row r="28" spans="1:10" ht="24.95" customHeight="1" x14ac:dyDescent="0.2">
      <c r="A28" s="458" t="s">
        <v>756</v>
      </c>
      <c r="B28" s="459"/>
      <c r="C28" s="459"/>
      <c r="D28" s="459"/>
      <c r="E28" s="459"/>
      <c r="F28" s="459"/>
      <c r="G28" s="459"/>
      <c r="H28" s="459"/>
      <c r="I28" s="459"/>
      <c r="J28" s="460"/>
    </row>
  </sheetData>
  <sheetProtection selectLockedCells="1"/>
  <mergeCells count="17">
    <mergeCell ref="A28:J28"/>
    <mergeCell ref="G8:H27"/>
    <mergeCell ref="A5:J5"/>
    <mergeCell ref="A6:J6"/>
    <mergeCell ref="A7:I7"/>
    <mergeCell ref="A27:B27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B00-000000000000}"/>
    <hyperlink ref="A6:J6" location="Table_of_Contents" display="Table of Contents" xr:uid="{00000000-0004-0000-4B00-000001000000}"/>
    <hyperlink ref="A9" r:id="rId1" xr:uid="{00000000-0004-0000-4B00-000002000000}"/>
  </hyperlinks>
  <pageMargins left="0.75" right="0.75" top="1" bottom="1" header="0.5" footer="0.5"/>
  <headerFooter alignWithMargins="0"/>
</worksheet>
</file>

<file path=xl/worksheets/sheet8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C00-000000000000}">
  <dimension ref="A1:J15"/>
  <sheetViews>
    <sheetView showZeros="0" workbookViewId="0">
      <selection activeCell="A8" sqref="A8"/>
    </sheetView>
  </sheetViews>
  <sheetFormatPr defaultRowHeight="12.75" x14ac:dyDescent="0.2"/>
  <cols>
    <col min="1" max="1" width="34.140625" customWidth="1"/>
    <col min="2" max="2" width="25.5703125" customWidth="1"/>
    <col min="9" max="9" width="23" customWidth="1"/>
    <col min="10" max="10" width="21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3.25" x14ac:dyDescent="0.35">
      <c r="A8" s="8" t="s">
        <v>50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35">
      <c r="A9" s="17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468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469</v>
      </c>
      <c r="B11" s="26">
        <v>3</v>
      </c>
      <c r="C11" s="23">
        <v>0</v>
      </c>
      <c r="D11" s="23">
        <v>0</v>
      </c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s="67" customFormat="1" ht="23.25" x14ac:dyDescent="0.2">
      <c r="A12" s="128" t="s">
        <v>470</v>
      </c>
      <c r="B12" s="184">
        <v>3</v>
      </c>
      <c r="C12" s="160">
        <v>0</v>
      </c>
      <c r="D12" s="160"/>
      <c r="E12" s="160"/>
      <c r="F12" s="160"/>
      <c r="G12" s="160"/>
      <c r="H12" s="160">
        <v>0</v>
      </c>
      <c r="I12" s="186">
        <f>SUM(C12:H12)</f>
        <v>0</v>
      </c>
      <c r="J12" s="105">
        <f>B12*I12</f>
        <v>0</v>
      </c>
    </row>
    <row r="13" spans="1:10" ht="23.25" x14ac:dyDescent="0.35">
      <c r="A13" s="8" t="s">
        <v>50</v>
      </c>
      <c r="B13" s="53">
        <v>3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14:B14"/>
    <mergeCell ref="A15:J15"/>
    <mergeCell ref="A7:I7"/>
    <mergeCell ref="B8:B9"/>
    <mergeCell ref="C8:C9"/>
    <mergeCell ref="D8:D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C00-000000000000}"/>
    <hyperlink ref="A6:J6" location="Table_of_Contents" display="Table of Contents" xr:uid="{00000000-0004-0000-4C00-000001000000}"/>
    <hyperlink ref="A9" r:id="rId1" xr:uid="{00000000-0004-0000-4C00-000002000000}"/>
    <hyperlink ref="A12" r:id="rId2" xr:uid="{00000000-0004-0000-4C00-000003000000}"/>
  </hyperlinks>
  <pageMargins left="0.75" right="0.75" top="1" bottom="1" header="0.5" footer="0.5"/>
  <headerFooter alignWithMargins="0"/>
</worksheet>
</file>

<file path=xl/worksheets/sheet8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D00-000000000000}">
  <dimension ref="A1:J27"/>
  <sheetViews>
    <sheetView showZeros="0" topLeftCell="A4" workbookViewId="0">
      <selection activeCell="B11" sqref="B11:B24"/>
    </sheetView>
  </sheetViews>
  <sheetFormatPr defaultRowHeight="12.75" x14ac:dyDescent="0.2"/>
  <cols>
    <col min="1" max="1" width="45.140625" customWidth="1"/>
    <col min="2" max="2" width="26.5703125" customWidth="1"/>
    <col min="9" max="9" width="23.28515625" customWidth="1"/>
    <col min="10" max="10" width="19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I26</f>
        <v>0</v>
      </c>
    </row>
    <row r="8" spans="1:10" ht="23.25" x14ac:dyDescent="0.35">
      <c r="A8" s="8" t="s">
        <v>51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471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4" si="0">SUM(C10:H10)</f>
        <v>0</v>
      </c>
      <c r="J10" s="49">
        <f t="shared" ref="J10:J24" si="1">B10*I10</f>
        <v>0</v>
      </c>
    </row>
    <row r="11" spans="1:10" ht="23.25" x14ac:dyDescent="0.35">
      <c r="A11" s="18" t="s">
        <v>485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472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473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474</v>
      </c>
      <c r="B14" s="26">
        <v>2.5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475</v>
      </c>
      <c r="B15" s="26">
        <v>2.5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476</v>
      </c>
      <c r="B16" s="26">
        <v>2.5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477</v>
      </c>
      <c r="B17" s="26">
        <v>2.5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478</v>
      </c>
      <c r="B18" s="26">
        <v>2.5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479</v>
      </c>
      <c r="B19" s="26">
        <v>2.5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480</v>
      </c>
      <c r="B20" s="26">
        <v>2.5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481</v>
      </c>
      <c r="B21" s="26">
        <v>2.5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482</v>
      </c>
      <c r="B22" s="26">
        <v>2.5</v>
      </c>
      <c r="C22" s="23">
        <v>0</v>
      </c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483</v>
      </c>
      <c r="B23" s="26">
        <v>2.5</v>
      </c>
      <c r="C23" s="23">
        <v>0</v>
      </c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484</v>
      </c>
      <c r="B24" s="26">
        <v>2.5</v>
      </c>
      <c r="C24" s="23">
        <v>0</v>
      </c>
      <c r="D24" s="23"/>
      <c r="E24" s="23"/>
      <c r="F24" s="23"/>
      <c r="G24" s="23"/>
      <c r="H24" s="23">
        <v>0</v>
      </c>
      <c r="I24" s="43">
        <f t="shared" si="0"/>
        <v>0</v>
      </c>
      <c r="J24" s="49">
        <f t="shared" si="1"/>
        <v>0</v>
      </c>
    </row>
    <row r="25" spans="1:10" ht="23.25" x14ac:dyDescent="0.35">
      <c r="A25" s="8" t="s">
        <v>51</v>
      </c>
      <c r="B25" s="53" t="s">
        <v>808</v>
      </c>
      <c r="C25" s="7">
        <v>2</v>
      </c>
      <c r="D25" s="76">
        <v>4</v>
      </c>
      <c r="E25" s="76">
        <v>6</v>
      </c>
      <c r="F25" s="76">
        <v>8</v>
      </c>
      <c r="G25" s="76">
        <v>10</v>
      </c>
      <c r="H25" s="76">
        <v>12</v>
      </c>
      <c r="I25" s="20" t="s">
        <v>8</v>
      </c>
      <c r="J25" s="19" t="s">
        <v>10</v>
      </c>
    </row>
    <row r="26" spans="1:10" s="58" customFormat="1" ht="23.25" customHeight="1" x14ac:dyDescent="0.35">
      <c r="A26" s="363" t="s">
        <v>763</v>
      </c>
      <c r="B26" s="365"/>
      <c r="C26" s="90">
        <f t="shared" ref="C26:J26" si="2">SUM(C10:C24)</f>
        <v>0</v>
      </c>
      <c r="D26" s="90">
        <f t="shared" si="2"/>
        <v>0</v>
      </c>
      <c r="E26" s="90">
        <f t="shared" si="2"/>
        <v>0</v>
      </c>
      <c r="F26" s="90">
        <f t="shared" si="2"/>
        <v>0</v>
      </c>
      <c r="G26" s="90">
        <f t="shared" si="2"/>
        <v>0</v>
      </c>
      <c r="H26" s="90">
        <f t="shared" si="2"/>
        <v>0</v>
      </c>
      <c r="I26" s="90">
        <f t="shared" si="2"/>
        <v>0</v>
      </c>
      <c r="J26" s="91">
        <f t="shared" si="2"/>
        <v>0</v>
      </c>
    </row>
    <row r="27" spans="1:10" ht="24.95" customHeight="1" x14ac:dyDescent="0.2">
      <c r="A27" s="458" t="s">
        <v>756</v>
      </c>
      <c r="B27" s="459"/>
      <c r="C27" s="459"/>
      <c r="D27" s="459"/>
      <c r="E27" s="459"/>
      <c r="F27" s="459"/>
      <c r="G27" s="459"/>
      <c r="H27" s="459"/>
      <c r="I27" s="459"/>
      <c r="J27" s="460"/>
    </row>
  </sheetData>
  <sheetProtection selectLockedCells="1"/>
  <mergeCells count="18">
    <mergeCell ref="A6:J6"/>
    <mergeCell ref="A1:J1"/>
    <mergeCell ref="A2:J2"/>
    <mergeCell ref="A3:J3"/>
    <mergeCell ref="A4:J4"/>
    <mergeCell ref="A5:J5"/>
    <mergeCell ref="A26:B26"/>
    <mergeCell ref="A27:J27"/>
    <mergeCell ref="A7:I7"/>
    <mergeCell ref="B8:B9"/>
    <mergeCell ref="C8:C9"/>
    <mergeCell ref="D8:D9"/>
    <mergeCell ref="E8:E9"/>
    <mergeCell ref="J8:J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4D00-000000000000}"/>
    <hyperlink ref="A6:J6" location="Table_of_Contents" display="Table of Contents" xr:uid="{00000000-0004-0000-4D00-000001000000}"/>
    <hyperlink ref="A9" r:id="rId1" xr:uid="{00000000-0004-0000-4D00-000002000000}"/>
  </hyperlinks>
  <pageMargins left="0.75" right="0.75" top="1" bottom="1" header="0.5" footer="0.5"/>
  <headerFooter alignWithMargins="0"/>
</worksheet>
</file>

<file path=xl/worksheets/sheet8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E00-000000000000}">
  <dimension ref="A1:J26"/>
  <sheetViews>
    <sheetView showZeros="0" topLeftCell="A4" workbookViewId="0">
      <selection activeCell="E12" sqref="E12"/>
    </sheetView>
  </sheetViews>
  <sheetFormatPr defaultRowHeight="12.75" x14ac:dyDescent="0.2"/>
  <cols>
    <col min="1" max="1" width="52" customWidth="1"/>
    <col min="2" max="2" width="22" customWidth="1"/>
    <col min="9" max="9" width="22.140625" customWidth="1"/>
    <col min="10" max="10" width="19.28515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I25</f>
        <v>0</v>
      </c>
    </row>
    <row r="8" spans="1:10" ht="23.25" x14ac:dyDescent="0.35">
      <c r="A8" s="8" t="s">
        <v>52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94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487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 t="shared" ref="I10:I23" si="0">SUM(C10:H10)</f>
        <v>0</v>
      </c>
      <c r="J10" s="99">
        <f t="shared" ref="J10:J23" si="1">B10*I10</f>
        <v>0</v>
      </c>
    </row>
    <row r="11" spans="1:10" ht="23.25" x14ac:dyDescent="0.35">
      <c r="A11" s="18" t="s">
        <v>488</v>
      </c>
      <c r="B11" s="26">
        <v>2.5</v>
      </c>
      <c r="C11" s="23">
        <v>0</v>
      </c>
      <c r="D11" s="23"/>
      <c r="E11" s="23"/>
      <c r="F11" s="23"/>
      <c r="G11" s="23"/>
      <c r="H11" s="23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489</v>
      </c>
      <c r="B12" s="26">
        <v>2.5</v>
      </c>
      <c r="C12" s="23">
        <v>0</v>
      </c>
      <c r="D12" s="23"/>
      <c r="E12" s="23"/>
      <c r="F12" s="23"/>
      <c r="G12" s="23"/>
      <c r="H12" s="23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490</v>
      </c>
      <c r="B13" s="26">
        <v>2.5</v>
      </c>
      <c r="C13" s="23">
        <v>0</v>
      </c>
      <c r="D13" s="23"/>
      <c r="E13" s="23"/>
      <c r="F13" s="23"/>
      <c r="G13" s="23"/>
      <c r="H13" s="23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410</v>
      </c>
      <c r="B14" s="26">
        <v>2.5</v>
      </c>
      <c r="C14" s="23">
        <v>0</v>
      </c>
      <c r="D14" s="23"/>
      <c r="E14" s="23"/>
      <c r="F14" s="23"/>
      <c r="G14" s="23"/>
      <c r="H14" s="23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753</v>
      </c>
      <c r="B15" s="26">
        <v>2.5</v>
      </c>
      <c r="C15" s="23">
        <v>0</v>
      </c>
      <c r="D15" s="23"/>
      <c r="E15" s="23"/>
      <c r="F15" s="23"/>
      <c r="G15" s="23"/>
      <c r="H15" s="23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491</v>
      </c>
      <c r="B16" s="26">
        <v>2.5</v>
      </c>
      <c r="C16" s="23">
        <v>0</v>
      </c>
      <c r="D16" s="23"/>
      <c r="E16" s="23"/>
      <c r="F16" s="23"/>
      <c r="G16" s="23"/>
      <c r="H16" s="23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492</v>
      </c>
      <c r="B17" s="26">
        <v>2.5</v>
      </c>
      <c r="C17" s="23">
        <v>0</v>
      </c>
      <c r="D17" s="23"/>
      <c r="E17" s="23"/>
      <c r="F17" s="23"/>
      <c r="G17" s="23"/>
      <c r="H17" s="23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493</v>
      </c>
      <c r="B18" s="26">
        <v>2.5</v>
      </c>
      <c r="C18" s="23">
        <v>0</v>
      </c>
      <c r="D18" s="23"/>
      <c r="E18" s="23"/>
      <c r="F18" s="23"/>
      <c r="G18" s="23"/>
      <c r="H18" s="23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494</v>
      </c>
      <c r="B19" s="26">
        <v>2.5</v>
      </c>
      <c r="C19" s="23">
        <v>0</v>
      </c>
      <c r="D19" s="23"/>
      <c r="E19" s="23"/>
      <c r="F19" s="23"/>
      <c r="G19" s="23"/>
      <c r="H19" s="23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495</v>
      </c>
      <c r="B20" s="26">
        <v>2.5</v>
      </c>
      <c r="C20" s="23">
        <v>0</v>
      </c>
      <c r="D20" s="23"/>
      <c r="E20" s="23"/>
      <c r="F20" s="23"/>
      <c r="G20" s="23"/>
      <c r="H20" s="23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496</v>
      </c>
      <c r="B21" s="26">
        <v>2.5</v>
      </c>
      <c r="C21" s="23">
        <v>0</v>
      </c>
      <c r="D21" s="23"/>
      <c r="E21" s="23"/>
      <c r="F21" s="23"/>
      <c r="G21" s="23"/>
      <c r="H21" s="23"/>
      <c r="I21" s="101">
        <f t="shared" si="0"/>
        <v>0</v>
      </c>
      <c r="J21" s="99">
        <f t="shared" si="1"/>
        <v>0</v>
      </c>
    </row>
    <row r="22" spans="1:10" ht="23.25" x14ac:dyDescent="0.35">
      <c r="A22" s="18" t="s">
        <v>497</v>
      </c>
      <c r="B22" s="26">
        <v>2.5</v>
      </c>
      <c r="C22" s="23">
        <v>0</v>
      </c>
      <c r="D22" s="23"/>
      <c r="E22" s="23"/>
      <c r="F22" s="23"/>
      <c r="G22" s="23"/>
      <c r="H22" s="23"/>
      <c r="I22" s="101">
        <f t="shared" si="0"/>
        <v>0</v>
      </c>
      <c r="J22" s="99">
        <f t="shared" si="1"/>
        <v>0</v>
      </c>
    </row>
    <row r="23" spans="1:10" ht="23.25" x14ac:dyDescent="0.35">
      <c r="A23" s="18" t="s">
        <v>406</v>
      </c>
      <c r="B23" s="26">
        <v>2.5</v>
      </c>
      <c r="C23" s="23">
        <v>0</v>
      </c>
      <c r="D23" s="23"/>
      <c r="E23" s="23"/>
      <c r="F23" s="23"/>
      <c r="G23" s="23"/>
      <c r="H23" s="23">
        <v>0</v>
      </c>
      <c r="I23" s="101">
        <f t="shared" si="0"/>
        <v>0</v>
      </c>
      <c r="J23" s="99">
        <f t="shared" si="1"/>
        <v>0</v>
      </c>
    </row>
    <row r="24" spans="1:10" ht="23.25" x14ac:dyDescent="0.35">
      <c r="A24" s="8" t="s">
        <v>52</v>
      </c>
      <c r="B24" s="53" t="s">
        <v>808</v>
      </c>
      <c r="C24" s="7">
        <v>2</v>
      </c>
      <c r="D24" s="76">
        <v>4</v>
      </c>
      <c r="E24" s="76">
        <v>6</v>
      </c>
      <c r="F24" s="76">
        <v>8</v>
      </c>
      <c r="G24" s="76">
        <v>10</v>
      </c>
      <c r="H24" s="76">
        <v>12</v>
      </c>
      <c r="I24" s="20" t="s">
        <v>8</v>
      </c>
      <c r="J24" s="19" t="s">
        <v>10</v>
      </c>
    </row>
    <row r="25" spans="1:10" s="58" customFormat="1" ht="23.25" customHeight="1" x14ac:dyDescent="0.35">
      <c r="A25" s="363" t="s">
        <v>763</v>
      </c>
      <c r="B25" s="365"/>
      <c r="C25" s="90">
        <f t="shared" ref="C25:J25" si="2">SUM(C10:C23)</f>
        <v>0</v>
      </c>
      <c r="D25" s="90">
        <f t="shared" si="2"/>
        <v>0</v>
      </c>
      <c r="E25" s="90">
        <f t="shared" si="2"/>
        <v>0</v>
      </c>
      <c r="F25" s="90">
        <f t="shared" si="2"/>
        <v>0</v>
      </c>
      <c r="G25" s="90">
        <f t="shared" si="2"/>
        <v>0</v>
      </c>
      <c r="H25" s="90">
        <f t="shared" si="2"/>
        <v>0</v>
      </c>
      <c r="I25" s="90">
        <f t="shared" si="2"/>
        <v>0</v>
      </c>
      <c r="J25" s="91">
        <f t="shared" si="2"/>
        <v>0</v>
      </c>
    </row>
    <row r="26" spans="1:10" ht="24.95" customHeight="1" x14ac:dyDescent="0.2">
      <c r="A26" s="458" t="s">
        <v>756</v>
      </c>
      <c r="B26" s="459"/>
      <c r="C26" s="459"/>
      <c r="D26" s="459"/>
      <c r="E26" s="459"/>
      <c r="F26" s="459"/>
      <c r="G26" s="459"/>
      <c r="H26" s="459"/>
      <c r="I26" s="459"/>
      <c r="J26" s="460"/>
    </row>
  </sheetData>
  <sheetProtection selectLockedCells="1"/>
  <mergeCells count="18">
    <mergeCell ref="A26:J26"/>
    <mergeCell ref="A5:J5"/>
    <mergeCell ref="A6:J6"/>
    <mergeCell ref="A7:I7"/>
    <mergeCell ref="A25:B25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E00-000000000000}"/>
    <hyperlink ref="A6:J6" location="Table_of_Contents" display="Table of Contents" xr:uid="{00000000-0004-0000-4E00-000001000000}"/>
    <hyperlink ref="A9" r:id="rId1" xr:uid="{00000000-0004-0000-4E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4F00-000000000000}">
  <dimension ref="A1:J25"/>
  <sheetViews>
    <sheetView showZeros="0" topLeftCell="A6" zoomScale="80" workbookViewId="0">
      <selection activeCell="A6" sqref="A6:J6"/>
    </sheetView>
  </sheetViews>
  <sheetFormatPr defaultRowHeight="12.75" x14ac:dyDescent="0.2"/>
  <cols>
    <col min="1" max="1" width="60.14062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I24</f>
        <v>0</v>
      </c>
    </row>
    <row r="8" spans="1:10" ht="23.25" x14ac:dyDescent="0.35">
      <c r="A8" s="8" t="s">
        <v>724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2">
      <c r="A9" s="189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487</v>
      </c>
      <c r="B10" s="26">
        <v>3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22" si="0">SUM(C10:H10)</f>
        <v>0</v>
      </c>
      <c r="J10" s="49">
        <f t="shared" ref="J10:J22" si="1">B10*I10</f>
        <v>0</v>
      </c>
    </row>
    <row r="11" spans="1:10" ht="23.25" x14ac:dyDescent="0.35">
      <c r="A11" s="18" t="s">
        <v>488</v>
      </c>
      <c r="B11" s="26">
        <v>3</v>
      </c>
      <c r="C11" s="23">
        <v>0</v>
      </c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489</v>
      </c>
      <c r="B12" s="26">
        <v>3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490</v>
      </c>
      <c r="B13" s="26">
        <v>3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410</v>
      </c>
      <c r="B14" s="26">
        <v>3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491</v>
      </c>
      <c r="B15" s="26">
        <v>3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492</v>
      </c>
      <c r="B16" s="26">
        <v>3</v>
      </c>
      <c r="C16" s="23">
        <v>0</v>
      </c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493</v>
      </c>
      <c r="B17" s="26">
        <v>3</v>
      </c>
      <c r="C17" s="23">
        <v>0</v>
      </c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494</v>
      </c>
      <c r="B18" s="26">
        <v>3</v>
      </c>
      <c r="C18" s="23">
        <v>0</v>
      </c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495</v>
      </c>
      <c r="B19" s="26">
        <v>3</v>
      </c>
      <c r="C19" s="23">
        <v>0</v>
      </c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496</v>
      </c>
      <c r="B20" s="26">
        <v>3</v>
      </c>
      <c r="C20" s="23">
        <v>0</v>
      </c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497</v>
      </c>
      <c r="B21" s="26">
        <v>3</v>
      </c>
      <c r="C21" s="23">
        <v>0</v>
      </c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406</v>
      </c>
      <c r="B22" s="26">
        <v>3</v>
      </c>
      <c r="C22" s="23">
        <v>0</v>
      </c>
      <c r="D22" s="23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724</v>
      </c>
      <c r="B23" s="53" t="s">
        <v>808</v>
      </c>
      <c r="C23" s="7">
        <v>2</v>
      </c>
      <c r="D23" s="76">
        <v>4</v>
      </c>
      <c r="E23" s="76">
        <v>6</v>
      </c>
      <c r="F23" s="76">
        <v>8</v>
      </c>
      <c r="G23" s="76">
        <v>10</v>
      </c>
      <c r="H23" s="76">
        <v>12</v>
      </c>
      <c r="I23" s="20" t="s">
        <v>8</v>
      </c>
      <c r="J23" s="19" t="s">
        <v>10</v>
      </c>
    </row>
    <row r="24" spans="1:10" s="58" customFormat="1" ht="23.25" customHeight="1" x14ac:dyDescent="0.35">
      <c r="A24" s="363" t="s">
        <v>763</v>
      </c>
      <c r="B24" s="365"/>
      <c r="C24" s="90">
        <f t="shared" ref="C24:J24" si="2">SUM(C10:C22)</f>
        <v>0</v>
      </c>
      <c r="D24" s="90">
        <f t="shared" si="2"/>
        <v>0</v>
      </c>
      <c r="E24" s="90">
        <f t="shared" si="2"/>
        <v>0</v>
      </c>
      <c r="F24" s="90">
        <f t="shared" si="2"/>
        <v>0</v>
      </c>
      <c r="G24" s="90">
        <f t="shared" si="2"/>
        <v>0</v>
      </c>
      <c r="H24" s="90">
        <f t="shared" si="2"/>
        <v>0</v>
      </c>
      <c r="I24" s="90">
        <f t="shared" si="2"/>
        <v>0</v>
      </c>
      <c r="J24" s="91">
        <f t="shared" si="2"/>
        <v>0</v>
      </c>
    </row>
    <row r="25" spans="1:10" ht="24.95" customHeight="1" x14ac:dyDescent="0.2">
      <c r="A25" s="458" t="s">
        <v>756</v>
      </c>
      <c r="B25" s="459"/>
      <c r="C25" s="459"/>
      <c r="D25" s="459"/>
      <c r="E25" s="459"/>
      <c r="F25" s="459"/>
      <c r="G25" s="459"/>
      <c r="H25" s="459"/>
      <c r="I25" s="459"/>
      <c r="J25" s="460"/>
    </row>
  </sheetData>
  <sheetProtection selectLockedCells="1"/>
  <mergeCells count="18">
    <mergeCell ref="A25:J25"/>
    <mergeCell ref="A5:J5"/>
    <mergeCell ref="A6:J6"/>
    <mergeCell ref="A7:I7"/>
    <mergeCell ref="A24:B2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4F00-000000000000}"/>
    <hyperlink ref="A6:J6" location="Table_of_Contents" display="Table of Contents" xr:uid="{00000000-0004-0000-4F00-000001000000}"/>
    <hyperlink ref="A9" r:id="rId1" xr:uid="{00000000-0004-0000-4F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000-000000000000}">
  <dimension ref="A1:J39"/>
  <sheetViews>
    <sheetView showZeros="0" zoomScale="80" workbookViewId="0">
      <selection activeCell="E18" sqref="E18"/>
    </sheetView>
  </sheetViews>
  <sheetFormatPr defaultRowHeight="12.75" x14ac:dyDescent="0.2"/>
  <cols>
    <col min="1" max="1" width="82.85546875" customWidth="1"/>
    <col min="2" max="2" width="23.7109375" customWidth="1"/>
    <col min="3" max="8" width="9.28515625" bestFit="1" customWidth="1"/>
    <col min="9" max="9" width="22.85546875" customWidth="1"/>
    <col min="10" max="10" width="24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845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I37</f>
        <v>0</v>
      </c>
    </row>
    <row r="8" spans="1:10" ht="23.25" x14ac:dyDescent="0.35">
      <c r="A8" s="8" t="s">
        <v>846</v>
      </c>
      <c r="B8" s="467" t="s">
        <v>715</v>
      </c>
      <c r="C8" s="560">
        <v>0</v>
      </c>
      <c r="D8" s="616"/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customHeight="1" x14ac:dyDescent="0.2">
      <c r="A9" s="115" t="s">
        <v>734</v>
      </c>
      <c r="B9" s="468"/>
      <c r="C9" s="562"/>
      <c r="D9" s="617"/>
      <c r="E9" s="470"/>
      <c r="F9" s="470"/>
      <c r="G9" s="470"/>
      <c r="H9" s="470"/>
      <c r="I9" s="470"/>
      <c r="J9" s="468"/>
    </row>
    <row r="10" spans="1:10" ht="23.25" customHeight="1" x14ac:dyDescent="0.35">
      <c r="A10" s="59" t="s">
        <v>852</v>
      </c>
      <c r="B10" s="26">
        <v>2</v>
      </c>
      <c r="C10" s="562"/>
      <c r="D10" s="617"/>
      <c r="E10" s="23">
        <v>0</v>
      </c>
      <c r="F10" s="23">
        <v>0</v>
      </c>
      <c r="G10" s="23">
        <v>0</v>
      </c>
      <c r="H10" s="23">
        <v>0</v>
      </c>
      <c r="I10" s="43">
        <f t="shared" ref="I10:I35" si="0">SUM(C10:H10)</f>
        <v>0</v>
      </c>
      <c r="J10" s="49">
        <f t="shared" ref="J10:J35" si="1">B10*I10</f>
        <v>0</v>
      </c>
    </row>
    <row r="11" spans="1:10" ht="23.25" x14ac:dyDescent="0.35">
      <c r="A11" s="18" t="s">
        <v>848</v>
      </c>
      <c r="B11" s="26">
        <v>2</v>
      </c>
      <c r="C11" s="562"/>
      <c r="D11" s="617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849</v>
      </c>
      <c r="B12" s="26">
        <v>2</v>
      </c>
      <c r="C12" s="562"/>
      <c r="D12" s="617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850</v>
      </c>
      <c r="B13" s="26">
        <v>2</v>
      </c>
      <c r="C13" s="562"/>
      <c r="D13" s="617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99</v>
      </c>
      <c r="B14" s="26">
        <v>2</v>
      </c>
      <c r="C14" s="562"/>
      <c r="D14" s="617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851</v>
      </c>
      <c r="B15" s="26">
        <v>2</v>
      </c>
      <c r="C15" s="562"/>
      <c r="D15" s="617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853</v>
      </c>
      <c r="B16" s="26">
        <v>2</v>
      </c>
      <c r="C16" s="562"/>
      <c r="D16" s="617"/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855</v>
      </c>
      <c r="B17" s="26">
        <v>2</v>
      </c>
      <c r="C17" s="562"/>
      <c r="D17" s="617"/>
      <c r="E17" s="23">
        <v>0</v>
      </c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2</v>
      </c>
      <c r="B18" s="26">
        <v>0</v>
      </c>
      <c r="C18" s="562"/>
      <c r="D18" s="617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2</v>
      </c>
      <c r="B19" s="26">
        <v>0</v>
      </c>
      <c r="C19" s="562"/>
      <c r="D19" s="617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2</v>
      </c>
      <c r="B20" s="26">
        <v>0</v>
      </c>
      <c r="C20" s="562"/>
      <c r="D20" s="617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2</v>
      </c>
      <c r="B21" s="26">
        <v>0</v>
      </c>
      <c r="C21" s="562"/>
      <c r="D21" s="617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2</v>
      </c>
      <c r="B22" s="26">
        <v>0</v>
      </c>
      <c r="C22" s="562"/>
      <c r="D22" s="617"/>
      <c r="E22" s="23"/>
      <c r="F22" s="23"/>
      <c r="G22" s="23"/>
      <c r="H22" s="23">
        <v>0</v>
      </c>
      <c r="I22" s="43">
        <f t="shared" si="0"/>
        <v>0</v>
      </c>
      <c r="J22" s="49">
        <f t="shared" si="1"/>
        <v>0</v>
      </c>
    </row>
    <row r="23" spans="1:10" ht="23.25" x14ac:dyDescent="0.35">
      <c r="A23" s="8" t="s">
        <v>847</v>
      </c>
      <c r="B23" s="53" t="s">
        <v>715</v>
      </c>
      <c r="C23" s="562"/>
      <c r="D23" s="617"/>
      <c r="E23" s="76">
        <v>0</v>
      </c>
      <c r="F23" s="76">
        <v>0</v>
      </c>
      <c r="G23" s="76">
        <v>0</v>
      </c>
      <c r="H23" s="613"/>
      <c r="I23" s="123" t="s">
        <v>2</v>
      </c>
      <c r="J23" s="124" t="s">
        <v>2</v>
      </c>
    </row>
    <row r="24" spans="1:10" ht="23.25" x14ac:dyDescent="0.35">
      <c r="A24" s="18" t="s">
        <v>854</v>
      </c>
      <c r="B24" s="127">
        <v>2.75</v>
      </c>
      <c r="C24" s="562"/>
      <c r="D24" s="617"/>
      <c r="E24" s="72"/>
      <c r="F24" s="72"/>
      <c r="G24" s="72"/>
      <c r="H24" s="614"/>
      <c r="I24" s="43">
        <f t="shared" si="0"/>
        <v>0</v>
      </c>
      <c r="J24" s="49">
        <f t="shared" si="1"/>
        <v>0</v>
      </c>
    </row>
    <row r="25" spans="1:10" ht="23.25" x14ac:dyDescent="0.35">
      <c r="A25" s="126"/>
      <c r="B25" s="127"/>
      <c r="C25" s="562"/>
      <c r="D25" s="617"/>
      <c r="E25" s="72"/>
      <c r="F25" s="72"/>
      <c r="G25" s="72"/>
      <c r="H25" s="614"/>
      <c r="I25" s="43">
        <f t="shared" si="0"/>
        <v>0</v>
      </c>
      <c r="J25" s="49">
        <f t="shared" si="1"/>
        <v>0</v>
      </c>
    </row>
    <row r="26" spans="1:10" ht="23.25" x14ac:dyDescent="0.35">
      <c r="A26" s="126"/>
      <c r="B26" s="127"/>
      <c r="C26" s="562"/>
      <c r="D26" s="617"/>
      <c r="E26" s="72"/>
      <c r="F26" s="72"/>
      <c r="G26" s="72"/>
      <c r="H26" s="614"/>
      <c r="I26" s="43">
        <f t="shared" si="0"/>
        <v>0</v>
      </c>
      <c r="J26" s="49">
        <f t="shared" si="1"/>
        <v>0</v>
      </c>
    </row>
    <row r="27" spans="1:10" ht="23.25" x14ac:dyDescent="0.35">
      <c r="A27" s="126"/>
      <c r="B27" s="127"/>
      <c r="C27" s="562"/>
      <c r="D27" s="617"/>
      <c r="E27" s="72"/>
      <c r="F27" s="72"/>
      <c r="G27" s="72"/>
      <c r="H27" s="614"/>
      <c r="I27" s="43">
        <f t="shared" si="0"/>
        <v>0</v>
      </c>
      <c r="J27" s="49">
        <f t="shared" si="1"/>
        <v>0</v>
      </c>
    </row>
    <row r="28" spans="1:10" ht="23.25" x14ac:dyDescent="0.35">
      <c r="A28" s="126"/>
      <c r="B28" s="127"/>
      <c r="C28" s="562"/>
      <c r="D28" s="617"/>
      <c r="E28" s="72"/>
      <c r="F28" s="72"/>
      <c r="G28" s="72"/>
      <c r="H28" s="614"/>
      <c r="I28" s="43">
        <f t="shared" si="0"/>
        <v>0</v>
      </c>
      <c r="J28" s="49">
        <f t="shared" si="1"/>
        <v>0</v>
      </c>
    </row>
    <row r="29" spans="1:10" ht="23.25" x14ac:dyDescent="0.35">
      <c r="A29" s="126"/>
      <c r="B29" s="127"/>
      <c r="C29" s="562"/>
      <c r="D29" s="617"/>
      <c r="E29" s="72"/>
      <c r="F29" s="72"/>
      <c r="G29" s="72"/>
      <c r="H29" s="614"/>
      <c r="I29" s="43">
        <f t="shared" si="0"/>
        <v>0</v>
      </c>
      <c r="J29" s="49">
        <f t="shared" si="1"/>
        <v>0</v>
      </c>
    </row>
    <row r="30" spans="1:10" ht="23.25" x14ac:dyDescent="0.35">
      <c r="A30" s="126"/>
      <c r="B30" s="127"/>
      <c r="C30" s="562"/>
      <c r="D30" s="617"/>
      <c r="E30" s="72"/>
      <c r="F30" s="72"/>
      <c r="G30" s="72"/>
      <c r="H30" s="614"/>
      <c r="I30" s="43">
        <f t="shared" si="0"/>
        <v>0</v>
      </c>
      <c r="J30" s="49">
        <f t="shared" si="1"/>
        <v>0</v>
      </c>
    </row>
    <row r="31" spans="1:10" ht="23.25" x14ac:dyDescent="0.35">
      <c r="A31" s="126"/>
      <c r="B31" s="127"/>
      <c r="C31" s="562"/>
      <c r="D31" s="617"/>
      <c r="E31" s="72"/>
      <c r="F31" s="72"/>
      <c r="G31" s="72"/>
      <c r="H31" s="614"/>
      <c r="I31" s="43">
        <f t="shared" si="0"/>
        <v>0</v>
      </c>
      <c r="J31" s="49">
        <f t="shared" si="1"/>
        <v>0</v>
      </c>
    </row>
    <row r="32" spans="1:10" ht="23.25" x14ac:dyDescent="0.35">
      <c r="A32" s="126"/>
      <c r="B32" s="127"/>
      <c r="C32" s="562"/>
      <c r="D32" s="617"/>
      <c r="E32" s="72"/>
      <c r="F32" s="72"/>
      <c r="G32" s="72"/>
      <c r="H32" s="614"/>
      <c r="I32" s="43">
        <f t="shared" si="0"/>
        <v>0</v>
      </c>
      <c r="J32" s="49">
        <f t="shared" si="1"/>
        <v>0</v>
      </c>
    </row>
    <row r="33" spans="1:10" ht="23.25" x14ac:dyDescent="0.35">
      <c r="A33" s="126"/>
      <c r="B33" s="127"/>
      <c r="C33" s="562"/>
      <c r="D33" s="617"/>
      <c r="E33" s="72"/>
      <c r="F33" s="72"/>
      <c r="G33" s="72"/>
      <c r="H33" s="614"/>
      <c r="I33" s="43">
        <f t="shared" si="0"/>
        <v>0</v>
      </c>
      <c r="J33" s="49">
        <f t="shared" si="1"/>
        <v>0</v>
      </c>
    </row>
    <row r="34" spans="1:10" ht="23.25" x14ac:dyDescent="0.35">
      <c r="A34" s="126"/>
      <c r="B34" s="127"/>
      <c r="C34" s="562"/>
      <c r="D34" s="617"/>
      <c r="E34" s="72"/>
      <c r="F34" s="72"/>
      <c r="G34" s="72"/>
      <c r="H34" s="614"/>
      <c r="I34" s="43">
        <f t="shared" si="0"/>
        <v>0</v>
      </c>
      <c r="J34" s="49">
        <f t="shared" si="1"/>
        <v>0</v>
      </c>
    </row>
    <row r="35" spans="1:10" ht="23.25" x14ac:dyDescent="0.35">
      <c r="A35" s="126"/>
      <c r="B35" s="127"/>
      <c r="C35" s="562"/>
      <c r="D35" s="617"/>
      <c r="E35" s="72"/>
      <c r="F35" s="72"/>
      <c r="G35" s="72"/>
      <c r="H35" s="615"/>
      <c r="I35" s="43">
        <f t="shared" si="0"/>
        <v>0</v>
      </c>
      <c r="J35" s="49">
        <f t="shared" si="1"/>
        <v>0</v>
      </c>
    </row>
    <row r="36" spans="1:10" ht="23.25" x14ac:dyDescent="0.35">
      <c r="A36" s="8" t="s">
        <v>844</v>
      </c>
      <c r="B36" s="53" t="s">
        <v>808</v>
      </c>
      <c r="C36" s="562"/>
      <c r="D36" s="617"/>
      <c r="E36" s="76">
        <v>6</v>
      </c>
      <c r="F36" s="76">
        <v>8</v>
      </c>
      <c r="G36" s="76">
        <v>10</v>
      </c>
      <c r="H36" s="76">
        <v>12</v>
      </c>
      <c r="I36" s="20" t="s">
        <v>8</v>
      </c>
      <c r="J36" s="19" t="s">
        <v>10</v>
      </c>
    </row>
    <row r="37" spans="1:10" s="58" customFormat="1" ht="23.25" customHeight="1" x14ac:dyDescent="0.35">
      <c r="A37" s="121" t="s">
        <v>763</v>
      </c>
      <c r="B37" s="122"/>
      <c r="C37" s="564"/>
      <c r="D37" s="618"/>
      <c r="E37" s="90">
        <f>SUM(E36)</f>
        <v>6</v>
      </c>
      <c r="F37" s="90">
        <f>SUM(F36)</f>
        <v>8</v>
      </c>
      <c r="G37" s="90">
        <f>SUM(G36)</f>
        <v>10</v>
      </c>
      <c r="H37" s="90">
        <f>SUM(H36)</f>
        <v>12</v>
      </c>
      <c r="I37" s="90">
        <f>SUM(I10:I35)</f>
        <v>0</v>
      </c>
      <c r="J37" s="125">
        <f>SUM(J10:J35)</f>
        <v>0</v>
      </c>
    </row>
    <row r="38" spans="1:10" s="58" customFormat="1" ht="23.25" customHeight="1" x14ac:dyDescent="0.2">
      <c r="A38" s="612"/>
      <c r="B38" s="373"/>
      <c r="C38" s="373"/>
      <c r="D38" s="373"/>
      <c r="E38" s="373"/>
      <c r="F38" s="373"/>
      <c r="G38" s="373"/>
      <c r="H38" s="373"/>
      <c r="I38" s="373"/>
      <c r="J38" s="374"/>
    </row>
    <row r="39" spans="1:10" ht="24.95" customHeight="1" x14ac:dyDescent="0.2">
      <c r="A39" s="458" t="s">
        <v>756</v>
      </c>
      <c r="B39" s="459"/>
      <c r="C39" s="459"/>
      <c r="D39" s="459"/>
      <c r="E39" s="459"/>
      <c r="F39" s="459"/>
      <c r="G39" s="459"/>
      <c r="H39" s="459"/>
      <c r="I39" s="459"/>
      <c r="J39" s="460"/>
    </row>
  </sheetData>
  <sheetProtection selectLockedCells="1"/>
  <mergeCells count="18">
    <mergeCell ref="A5:J5"/>
    <mergeCell ref="A6:J6"/>
    <mergeCell ref="J8:J9"/>
    <mergeCell ref="A7:I7"/>
    <mergeCell ref="A1:J1"/>
    <mergeCell ref="A2:J2"/>
    <mergeCell ref="A3:J3"/>
    <mergeCell ref="A4:J4"/>
    <mergeCell ref="A39:J39"/>
    <mergeCell ref="A38:J38"/>
    <mergeCell ref="H23:H35"/>
    <mergeCell ref="C8:D37"/>
    <mergeCell ref="B8:B9"/>
    <mergeCell ref="E8:E9"/>
    <mergeCell ref="F8:F9"/>
    <mergeCell ref="G8:G9"/>
    <mergeCell ref="H8:H9"/>
    <mergeCell ref="I8:I9"/>
  </mergeCells>
  <phoneticPr fontId="31" type="noConversion"/>
  <hyperlinks>
    <hyperlink ref="A5:J5" location="Account_Summary" display="Account Summary" xr:uid="{00000000-0004-0000-5000-000000000000}"/>
    <hyperlink ref="A6:J6" location="Table_of_Contents" display="Table of Contents" xr:uid="{00000000-0004-0000-5000-000001000000}"/>
    <hyperlink ref="A9" r:id="rId1" xr:uid="{00000000-0004-0000-5000-000002000000}"/>
  </hyperlinks>
  <pageMargins left="0.75" right="0.75" top="1" bottom="1" header="0.5" footer="0.5"/>
  <pageSetup orientation="portrait" r:id="rId2"/>
  <headerFooter alignWithMargins="0"/>
</worksheet>
</file>

<file path=xl/worksheets/sheet8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100-000000000000}">
  <dimension ref="A1:F16"/>
  <sheetViews>
    <sheetView showZeros="0" zoomScale="75" workbookViewId="0">
      <selection activeCell="A6" sqref="A6:F6"/>
    </sheetView>
  </sheetViews>
  <sheetFormatPr defaultRowHeight="12.75" x14ac:dyDescent="0.2"/>
  <cols>
    <col min="1" max="1" width="82.85546875" customWidth="1"/>
    <col min="2" max="2" width="23.7109375" customWidth="1"/>
    <col min="3" max="3" width="16.140625" customWidth="1"/>
    <col min="4" max="4" width="15.140625" customWidth="1"/>
    <col min="5" max="5" width="22.85546875" customWidth="1"/>
    <col min="6" max="6" width="24.7109375" customWidth="1"/>
  </cols>
  <sheetData>
    <row r="1" spans="1:6" ht="30" x14ac:dyDescent="0.2">
      <c r="A1" s="508" t="s">
        <v>754</v>
      </c>
      <c r="B1" s="508"/>
      <c r="C1" s="508"/>
      <c r="D1" s="508"/>
      <c r="E1" s="508"/>
      <c r="F1" s="508"/>
    </row>
    <row r="2" spans="1:6" s="67" customFormat="1" ht="23.25" x14ac:dyDescent="0.2">
      <c r="A2" s="472" t="s">
        <v>0</v>
      </c>
      <c r="B2" s="472"/>
      <c r="C2" s="472"/>
      <c r="D2" s="472"/>
      <c r="E2" s="472"/>
      <c r="F2" s="472"/>
    </row>
    <row r="3" spans="1:6" s="67" customFormat="1" ht="23.25" x14ac:dyDescent="0.2">
      <c r="A3" s="472" t="s">
        <v>900</v>
      </c>
      <c r="B3" s="472"/>
      <c r="C3" s="472"/>
      <c r="D3" s="472"/>
      <c r="E3" s="472"/>
      <c r="F3" s="472"/>
    </row>
    <row r="4" spans="1:6" s="67" customFormat="1" ht="23.25" x14ac:dyDescent="0.2">
      <c r="A4" s="472" t="s">
        <v>757</v>
      </c>
      <c r="B4" s="472"/>
      <c r="C4" s="472"/>
      <c r="D4" s="472"/>
      <c r="E4" s="472"/>
      <c r="F4" s="472"/>
    </row>
    <row r="5" spans="1:6" ht="23.25" x14ac:dyDescent="0.2">
      <c r="A5" s="454" t="s">
        <v>730</v>
      </c>
      <c r="B5" s="454"/>
      <c r="C5" s="454"/>
      <c r="D5" s="454"/>
      <c r="E5" s="454"/>
      <c r="F5" s="454"/>
    </row>
    <row r="6" spans="1:6" ht="24.95" customHeight="1" x14ac:dyDescent="0.2">
      <c r="A6" s="444" t="s">
        <v>729</v>
      </c>
      <c r="B6" s="444"/>
      <c r="C6" s="444"/>
      <c r="D6" s="444"/>
      <c r="E6" s="444"/>
      <c r="F6" s="444"/>
    </row>
    <row r="7" spans="1:6" s="71" customFormat="1" ht="23.25" customHeight="1" x14ac:dyDescent="0.2">
      <c r="A7" s="450" t="s">
        <v>764</v>
      </c>
      <c r="B7" s="450"/>
      <c r="C7" s="450"/>
      <c r="D7" s="450"/>
      <c r="E7" s="450"/>
      <c r="F7" s="88">
        <f>E14</f>
        <v>0</v>
      </c>
    </row>
    <row r="8" spans="1:6" ht="23.25" x14ac:dyDescent="0.35">
      <c r="A8" s="8" t="s">
        <v>901</v>
      </c>
      <c r="B8" s="531" t="s">
        <v>715</v>
      </c>
      <c r="C8" s="619" t="s">
        <v>907</v>
      </c>
      <c r="D8" s="532" t="s">
        <v>950</v>
      </c>
      <c r="E8" s="532" t="s">
        <v>8</v>
      </c>
      <c r="F8" s="531" t="s">
        <v>10</v>
      </c>
    </row>
    <row r="9" spans="1:6" s="64" customFormat="1" ht="23.25" customHeight="1" x14ac:dyDescent="0.35">
      <c r="A9" s="215" t="s">
        <v>734</v>
      </c>
      <c r="B9" s="531"/>
      <c r="C9" s="619"/>
      <c r="D9" s="532"/>
      <c r="E9" s="532"/>
      <c r="F9" s="531"/>
    </row>
    <row r="10" spans="1:6" s="64" customFormat="1" ht="23.25" customHeight="1" x14ac:dyDescent="0.35">
      <c r="A10" s="314" t="s">
        <v>962</v>
      </c>
      <c r="B10" s="316">
        <v>6.5</v>
      </c>
      <c r="C10" s="312">
        <v>0</v>
      </c>
      <c r="D10" s="313">
        <v>0</v>
      </c>
      <c r="E10" s="313">
        <f>SUM(C10:D10)</f>
        <v>0</v>
      </c>
      <c r="F10" s="315">
        <f>B10*E10</f>
        <v>0</v>
      </c>
    </row>
    <row r="11" spans="1:6" s="64" customFormat="1" ht="23.25" customHeight="1" x14ac:dyDescent="0.35">
      <c r="A11" s="314" t="s">
        <v>960</v>
      </c>
      <c r="B11" s="315">
        <v>6.5</v>
      </c>
      <c r="C11" s="312">
        <v>0</v>
      </c>
      <c r="D11" s="313">
        <v>0</v>
      </c>
      <c r="E11" s="313">
        <f t="shared" ref="E11:E13" si="0">SUM(C11:D11)</f>
        <v>0</v>
      </c>
      <c r="F11" s="315">
        <f t="shared" ref="F11:F13" si="1">B11*E11</f>
        <v>0</v>
      </c>
    </row>
    <row r="12" spans="1:6" ht="23.25" customHeight="1" x14ac:dyDescent="0.35">
      <c r="A12" s="29" t="s">
        <v>959</v>
      </c>
      <c r="B12" s="26">
        <v>6.5</v>
      </c>
      <c r="C12" s="43">
        <v>0</v>
      </c>
      <c r="D12" s="23">
        <v>0</v>
      </c>
      <c r="E12" s="313">
        <f t="shared" si="0"/>
        <v>0</v>
      </c>
      <c r="F12" s="315">
        <f t="shared" si="1"/>
        <v>0</v>
      </c>
    </row>
    <row r="13" spans="1:6" ht="23.25" customHeight="1" x14ac:dyDescent="0.35">
      <c r="A13" s="29" t="s">
        <v>961</v>
      </c>
      <c r="B13" s="26">
        <v>6.5</v>
      </c>
      <c r="C13" s="43">
        <v>0</v>
      </c>
      <c r="D13" s="23">
        <v>0</v>
      </c>
      <c r="E13" s="313">
        <f t="shared" si="0"/>
        <v>0</v>
      </c>
      <c r="F13" s="315">
        <f t="shared" si="1"/>
        <v>0</v>
      </c>
    </row>
    <row r="14" spans="1:6" s="58" customFormat="1" ht="23.25" customHeight="1" x14ac:dyDescent="0.35">
      <c r="A14" s="620" t="s">
        <v>763</v>
      </c>
      <c r="B14" s="621"/>
      <c r="C14" s="317">
        <f>SUM(C10:C13)</f>
        <v>0</v>
      </c>
      <c r="D14" s="318">
        <f>SUM(D10:D13)</f>
        <v>0</v>
      </c>
      <c r="E14" s="318">
        <f>SUM(C14:D14)</f>
        <v>0</v>
      </c>
      <c r="F14" s="319">
        <f>SUM(F9:F13)</f>
        <v>0</v>
      </c>
    </row>
    <row r="15" spans="1:6" s="58" customFormat="1" ht="23.25" customHeight="1" x14ac:dyDescent="0.2">
      <c r="A15" s="612"/>
      <c r="B15" s="373"/>
      <c r="C15" s="373"/>
      <c r="D15" s="373"/>
      <c r="E15" s="373"/>
      <c r="F15" s="374"/>
    </row>
    <row r="16" spans="1:6" ht="24.95" customHeight="1" x14ac:dyDescent="0.2">
      <c r="A16" s="458" t="s">
        <v>756</v>
      </c>
      <c r="B16" s="459"/>
      <c r="C16" s="459"/>
      <c r="D16" s="459"/>
      <c r="E16" s="459"/>
      <c r="F16" s="460"/>
    </row>
  </sheetData>
  <sheetProtection selectLockedCells="1"/>
  <mergeCells count="15">
    <mergeCell ref="A1:F1"/>
    <mergeCell ref="A2:F2"/>
    <mergeCell ref="A3:F3"/>
    <mergeCell ref="A4:F4"/>
    <mergeCell ref="A15:F15"/>
    <mergeCell ref="C8:C9"/>
    <mergeCell ref="D8:D9"/>
    <mergeCell ref="A14:B14"/>
    <mergeCell ref="A16:F16"/>
    <mergeCell ref="A5:F5"/>
    <mergeCell ref="A6:F6"/>
    <mergeCell ref="A7:E7"/>
    <mergeCell ref="B8:B9"/>
    <mergeCell ref="E8:E9"/>
    <mergeCell ref="F8:F9"/>
  </mergeCells>
  <phoneticPr fontId="31" type="noConversion"/>
  <hyperlinks>
    <hyperlink ref="A5:F5" location="Account_Summary" display="Account Summary" xr:uid="{00000000-0004-0000-5100-000000000000}"/>
    <hyperlink ref="A6:F6" location="Table_of_Contents" display="Table of Contents" xr:uid="{00000000-0004-0000-5100-000001000000}"/>
  </hyperlinks>
  <pageMargins left="0.75" right="0.75" top="1" bottom="1" header="0.5" footer="0.5"/>
  <pageSetup orientation="portrait" horizontalDpi="4294967293" verticalDpi="0" r:id="rId1"/>
  <headerFooter alignWithMargins="0"/>
</worksheet>
</file>

<file path=xl/worksheets/sheet8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200-000000000000}">
  <dimension ref="A1:J15"/>
  <sheetViews>
    <sheetView showZeros="0" workbookViewId="0">
      <selection activeCell="B11" sqref="B11:B12"/>
    </sheetView>
  </sheetViews>
  <sheetFormatPr defaultRowHeight="12.75" x14ac:dyDescent="0.2"/>
  <cols>
    <col min="1" max="1" width="42.7109375" customWidth="1"/>
    <col min="2" max="2" width="25.5703125" customWidth="1"/>
    <col min="3" max="3" width="15" bestFit="1" customWidth="1"/>
    <col min="9" max="9" width="22.42578125" customWidth="1"/>
    <col min="10" max="10" width="28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825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3.25" x14ac:dyDescent="0.35">
      <c r="A8" s="8" t="s">
        <v>726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ht="23.25" x14ac:dyDescent="0.2">
      <c r="A9" s="226" t="s">
        <v>734</v>
      </c>
      <c r="B9" s="468"/>
      <c r="C9" s="470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18" t="s">
        <v>725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498</v>
      </c>
      <c r="B11" s="26">
        <v>2.5</v>
      </c>
      <c r="C11" s="23">
        <v>0</v>
      </c>
      <c r="D11" s="23"/>
      <c r="E11" s="23"/>
      <c r="F11" s="23"/>
      <c r="G11" s="23">
        <v>0</v>
      </c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499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>SUM(C12:H12)</f>
        <v>0</v>
      </c>
      <c r="J12" s="49">
        <f>B12*I12</f>
        <v>0</v>
      </c>
    </row>
    <row r="13" spans="1:10" ht="23.25" x14ac:dyDescent="0.35">
      <c r="A13" s="8" t="s">
        <v>726</v>
      </c>
      <c r="B13" s="53" t="s">
        <v>808</v>
      </c>
      <c r="C13" s="7">
        <v>2</v>
      </c>
      <c r="D13" s="76">
        <v>4</v>
      </c>
      <c r="E13" s="76">
        <v>6</v>
      </c>
      <c r="F13" s="76">
        <v>8</v>
      </c>
      <c r="G13" s="76">
        <v>10</v>
      </c>
      <c r="H13" s="76">
        <v>12</v>
      </c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 t="shared" ref="C14:J14" si="0">SUM(C10:C12)</f>
        <v>0</v>
      </c>
      <c r="D14" s="90">
        <f t="shared" si="0"/>
        <v>0</v>
      </c>
      <c r="E14" s="90">
        <f t="shared" si="0"/>
        <v>0</v>
      </c>
      <c r="F14" s="90">
        <f t="shared" si="0"/>
        <v>0</v>
      </c>
      <c r="G14" s="90">
        <f t="shared" si="0"/>
        <v>0</v>
      </c>
      <c r="H14" s="90">
        <f t="shared" si="0"/>
        <v>0</v>
      </c>
      <c r="I14" s="90">
        <f t="shared" si="0"/>
        <v>0</v>
      </c>
      <c r="J14" s="91">
        <f t="shared" si="0"/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8">
    <mergeCell ref="A15:J15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200-000000000000}"/>
    <hyperlink ref="A6:J6" location="Table_of_Contents" display="Table of Contents" xr:uid="{00000000-0004-0000-5200-000001000000}"/>
    <hyperlink ref="A9" r:id="rId1" xr:uid="{00000000-0004-0000-52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8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300-000000000000}">
  <sheetPr>
    <pageSetUpPr fitToPage="1"/>
  </sheetPr>
  <dimension ref="A1:U13"/>
  <sheetViews>
    <sheetView showZeros="0" zoomScale="60" workbookViewId="0">
      <selection sqref="A1:J1"/>
    </sheetView>
  </sheetViews>
  <sheetFormatPr defaultRowHeight="12.75" x14ac:dyDescent="0.2"/>
  <cols>
    <col min="1" max="1" width="72" customWidth="1"/>
    <col min="2" max="2" width="16.5703125" customWidth="1"/>
    <col min="3" max="3" width="18.7109375" customWidth="1"/>
    <col min="9" max="9" width="24.140625" customWidth="1"/>
    <col min="10" max="10" width="18.85546875" customWidth="1"/>
  </cols>
  <sheetData>
    <row r="1" spans="1:21" s="14" customFormat="1" ht="30" customHeight="1" x14ac:dyDescent="0.2">
      <c r="A1" s="633" t="s">
        <v>754</v>
      </c>
      <c r="B1" s="633"/>
      <c r="C1" s="633"/>
      <c r="D1" s="633"/>
      <c r="E1" s="633"/>
      <c r="F1" s="633"/>
      <c r="G1" s="633"/>
      <c r="H1" s="633"/>
      <c r="I1" s="633"/>
      <c r="J1" s="633"/>
      <c r="R1" s="227"/>
      <c r="S1" s="227"/>
      <c r="T1" s="227"/>
      <c r="U1" s="227"/>
    </row>
    <row r="2" spans="1:21" s="67" customFormat="1" ht="23.25" customHeight="1" x14ac:dyDescent="0.2">
      <c r="A2" s="453" t="s">
        <v>0</v>
      </c>
      <c r="B2" s="453"/>
      <c r="C2" s="453"/>
      <c r="D2" s="453"/>
      <c r="E2" s="453"/>
      <c r="F2" s="453"/>
      <c r="G2" s="453"/>
      <c r="H2" s="453"/>
      <c r="I2" s="453"/>
      <c r="J2" s="453"/>
      <c r="R2" s="198"/>
      <c r="S2" s="198"/>
      <c r="T2" s="198"/>
      <c r="U2" s="198"/>
    </row>
    <row r="3" spans="1:21" s="199" customFormat="1" ht="30" x14ac:dyDescent="0.2">
      <c r="A3" s="634" t="s">
        <v>826</v>
      </c>
      <c r="B3" s="634"/>
      <c r="C3" s="634"/>
      <c r="D3" s="634"/>
      <c r="E3" s="634"/>
      <c r="F3" s="634"/>
      <c r="G3" s="634"/>
      <c r="H3" s="634"/>
      <c r="I3" s="634"/>
      <c r="J3" s="634"/>
    </row>
    <row r="4" spans="1:21" s="67" customFormat="1" ht="23.25" x14ac:dyDescent="0.2">
      <c r="A4" s="453" t="s">
        <v>757</v>
      </c>
      <c r="B4" s="453"/>
      <c r="C4" s="453"/>
      <c r="D4" s="453"/>
      <c r="E4" s="453"/>
      <c r="F4" s="453"/>
      <c r="G4" s="453"/>
      <c r="H4" s="453"/>
      <c r="I4" s="453"/>
      <c r="J4" s="453"/>
    </row>
    <row r="5" spans="1:21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21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21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70">
        <f>I11</f>
        <v>0</v>
      </c>
    </row>
    <row r="8" spans="1:21" s="71" customFormat="1" ht="23.25" customHeight="1" x14ac:dyDescent="0.2">
      <c r="A8" s="631" t="s">
        <v>898</v>
      </c>
      <c r="B8" s="631"/>
      <c r="C8" s="631"/>
      <c r="D8" s="631"/>
      <c r="E8" s="631"/>
      <c r="F8" s="631"/>
      <c r="G8" s="631"/>
      <c r="H8" s="631"/>
      <c r="I8" s="631"/>
      <c r="J8" s="632"/>
    </row>
    <row r="9" spans="1:21" s="71" customFormat="1" ht="23.25" customHeight="1" x14ac:dyDescent="0.2">
      <c r="A9" s="629" t="s">
        <v>897</v>
      </c>
      <c r="B9" s="629"/>
      <c r="C9" s="629"/>
      <c r="D9" s="629"/>
      <c r="E9" s="629"/>
      <c r="F9" s="629"/>
      <c r="G9" s="629"/>
      <c r="H9" s="629"/>
      <c r="I9" s="629"/>
      <c r="J9" s="630"/>
    </row>
    <row r="10" spans="1:21" s="67" customFormat="1" ht="24.95" customHeight="1" x14ac:dyDescent="0.2">
      <c r="A10" s="118" t="s">
        <v>718</v>
      </c>
      <c r="B10" s="109" t="s">
        <v>715</v>
      </c>
      <c r="C10" s="110" t="s">
        <v>688</v>
      </c>
      <c r="D10" s="626" t="s">
        <v>591</v>
      </c>
      <c r="E10" s="627"/>
      <c r="F10" s="627"/>
      <c r="G10" s="627"/>
      <c r="H10" s="628"/>
      <c r="I10" s="110" t="s">
        <v>8</v>
      </c>
      <c r="J10" s="111" t="s">
        <v>10</v>
      </c>
    </row>
    <row r="11" spans="1:21" s="106" customFormat="1" ht="23.25" x14ac:dyDescent="0.35">
      <c r="A11" s="112">
        <v>0</v>
      </c>
      <c r="B11" s="113">
        <v>0</v>
      </c>
      <c r="C11" s="107">
        <v>0</v>
      </c>
      <c r="D11" s="623">
        <v>0</v>
      </c>
      <c r="E11" s="624"/>
      <c r="F11" s="624"/>
      <c r="G11" s="624"/>
      <c r="H11" s="625"/>
      <c r="I11" s="107">
        <f>SUM(D11:H11)</f>
        <v>0</v>
      </c>
      <c r="J11" s="108">
        <f>B11*D11</f>
        <v>0</v>
      </c>
    </row>
    <row r="12" spans="1:21" ht="24" customHeight="1" x14ac:dyDescent="0.2">
      <c r="A12" s="635"/>
      <c r="B12" s="635"/>
      <c r="C12" s="635"/>
      <c r="D12" s="635"/>
      <c r="E12" s="635"/>
      <c r="F12" s="635"/>
      <c r="G12" s="635"/>
      <c r="H12" s="635"/>
      <c r="I12" s="635"/>
      <c r="J12" s="635"/>
    </row>
    <row r="13" spans="1:21" s="228" customFormat="1" ht="24" customHeight="1" x14ac:dyDescent="0.2">
      <c r="A13" s="622" t="s">
        <v>689</v>
      </c>
      <c r="B13" s="622"/>
      <c r="C13" s="622"/>
      <c r="D13" s="622"/>
      <c r="E13" s="622"/>
      <c r="F13" s="622"/>
      <c r="G13" s="622"/>
      <c r="H13" s="622"/>
      <c r="I13" s="622"/>
      <c r="J13" s="622"/>
    </row>
  </sheetData>
  <sheetProtection selectLockedCells="1"/>
  <mergeCells count="13">
    <mergeCell ref="A1:J1"/>
    <mergeCell ref="A2:J2"/>
    <mergeCell ref="A3:J3"/>
    <mergeCell ref="A4:J4"/>
    <mergeCell ref="A12:J12"/>
    <mergeCell ref="A13:J13"/>
    <mergeCell ref="D11:H11"/>
    <mergeCell ref="A5:J5"/>
    <mergeCell ref="A6:J6"/>
    <mergeCell ref="A7:I7"/>
    <mergeCell ref="D10:H10"/>
    <mergeCell ref="A9:J9"/>
    <mergeCell ref="A8:J8"/>
  </mergeCells>
  <phoneticPr fontId="31" type="noConversion"/>
  <hyperlinks>
    <hyperlink ref="A5:J5" location="Account_Summary" display="Account Summary" xr:uid="{00000000-0004-0000-5300-000000000000}"/>
    <hyperlink ref="A6:J6" location="Table_of_Contents" display="Table of Contents" xr:uid="{00000000-0004-0000-5300-000001000000}"/>
    <hyperlink ref="A3:J3" r:id="rId1" display="TODAY'S SPECIAL" xr:uid="{00000000-0004-0000-5300-000002000000}"/>
    <hyperlink ref="A13:J13" r:id="rId2" display="Today's Fly Special" xr:uid="{00000000-0004-0000-5300-000003000000}"/>
  </hyperlinks>
  <pageMargins left="0.75" right="0.75" top="1" bottom="1" header="0.5" footer="0.5"/>
  <pageSetup scale="73" orientation="landscape" horizontalDpi="4294967294" r:id="rId3"/>
  <headerFooter alignWithMargins="0"/>
</worksheet>
</file>

<file path=xl/worksheets/sheet8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400-000000000000}">
  <dimension ref="A1:J17"/>
  <sheetViews>
    <sheetView showZeros="0" topLeftCell="A5" workbookViewId="0">
      <selection activeCell="B11" sqref="B11:B14"/>
    </sheetView>
  </sheetViews>
  <sheetFormatPr defaultRowHeight="12.75" x14ac:dyDescent="0.2"/>
  <cols>
    <col min="1" max="1" width="40.28515625" customWidth="1"/>
    <col min="2" max="2" width="24" customWidth="1"/>
    <col min="9" max="9" width="18" customWidth="1"/>
    <col min="10" max="10" width="21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827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I16</f>
        <v>0</v>
      </c>
    </row>
    <row r="8" spans="1:10" ht="23.25" x14ac:dyDescent="0.35">
      <c r="A8" s="8" t="s">
        <v>523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ht="23.25" x14ac:dyDescent="0.35">
      <c r="A9" s="117" t="s">
        <v>734</v>
      </c>
      <c r="B9" s="470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52" t="s">
        <v>524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>SUM(C10:H10)</f>
        <v>0</v>
      </c>
      <c r="J10" s="49">
        <f>B10*I10</f>
        <v>0</v>
      </c>
    </row>
    <row r="11" spans="1:10" ht="23.25" x14ac:dyDescent="0.35">
      <c r="A11" s="18" t="s">
        <v>525</v>
      </c>
      <c r="B11" s="26">
        <v>2.5</v>
      </c>
      <c r="C11" s="23">
        <v>0</v>
      </c>
      <c r="D11" s="23"/>
      <c r="E11" s="23"/>
      <c r="F11" s="23"/>
      <c r="G11" s="23"/>
      <c r="H11" s="23"/>
      <c r="I11" s="43">
        <f>SUM(C11:H11)</f>
        <v>0</v>
      </c>
      <c r="J11" s="49">
        <f>B11*I11</f>
        <v>0</v>
      </c>
    </row>
    <row r="12" spans="1:10" ht="23.25" x14ac:dyDescent="0.35">
      <c r="A12" s="18" t="s">
        <v>526</v>
      </c>
      <c r="B12" s="26">
        <v>2.5</v>
      </c>
      <c r="C12" s="23">
        <v>0</v>
      </c>
      <c r="D12" s="23"/>
      <c r="E12" s="23"/>
      <c r="F12" s="23"/>
      <c r="G12" s="23"/>
      <c r="H12" s="23"/>
      <c r="I12" s="43">
        <f>SUM(C12:H12)</f>
        <v>0</v>
      </c>
      <c r="J12" s="49">
        <f>B12*I12</f>
        <v>0</v>
      </c>
    </row>
    <row r="13" spans="1:10" ht="23.25" x14ac:dyDescent="0.35">
      <c r="A13" s="18" t="s">
        <v>527</v>
      </c>
      <c r="B13" s="26">
        <v>2.5</v>
      </c>
      <c r="C13" s="23">
        <v>0</v>
      </c>
      <c r="D13" s="23"/>
      <c r="E13" s="23"/>
      <c r="F13" s="23"/>
      <c r="G13" s="23"/>
      <c r="H13" s="23"/>
      <c r="I13" s="43">
        <f>SUM(C13:H13)</f>
        <v>0</v>
      </c>
      <c r="J13" s="49">
        <f>B13*I13</f>
        <v>0</v>
      </c>
    </row>
    <row r="14" spans="1:10" ht="23.25" x14ac:dyDescent="0.35">
      <c r="A14" s="18" t="s">
        <v>528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>SUM(C14:H14)</f>
        <v>0</v>
      </c>
      <c r="J14" s="49">
        <f>B14*I14</f>
        <v>0</v>
      </c>
    </row>
    <row r="15" spans="1:10" ht="23.25" x14ac:dyDescent="0.35">
      <c r="A15" s="8" t="s">
        <v>523</v>
      </c>
      <c r="B15" s="53" t="s">
        <v>808</v>
      </c>
      <c r="C15" s="7">
        <v>2</v>
      </c>
      <c r="D15" s="76">
        <v>4</v>
      </c>
      <c r="E15" s="76">
        <v>6</v>
      </c>
      <c r="F15" s="76">
        <v>8</v>
      </c>
      <c r="G15" s="76">
        <v>10</v>
      </c>
      <c r="H15" s="76">
        <v>12</v>
      </c>
      <c r="I15" s="20" t="s">
        <v>8</v>
      </c>
      <c r="J15" s="19" t="s">
        <v>10</v>
      </c>
    </row>
    <row r="16" spans="1:10" s="58" customFormat="1" ht="23.25" customHeight="1" x14ac:dyDescent="0.35">
      <c r="A16" s="363" t="s">
        <v>763</v>
      </c>
      <c r="B16" s="365"/>
      <c r="C16" s="90">
        <f t="shared" ref="C16:J16" si="0">SUM(C10:C14)</f>
        <v>0</v>
      </c>
      <c r="D16" s="90">
        <f t="shared" si="0"/>
        <v>0</v>
      </c>
      <c r="E16" s="90">
        <f t="shared" si="0"/>
        <v>0</v>
      </c>
      <c r="F16" s="90">
        <f t="shared" si="0"/>
        <v>0</v>
      </c>
      <c r="G16" s="90">
        <f t="shared" si="0"/>
        <v>0</v>
      </c>
      <c r="H16" s="90">
        <f t="shared" si="0"/>
        <v>0</v>
      </c>
      <c r="I16" s="90">
        <f t="shared" si="0"/>
        <v>0</v>
      </c>
      <c r="J16" s="91">
        <f t="shared" si="0"/>
        <v>0</v>
      </c>
    </row>
    <row r="17" spans="1:10" ht="24.95" customHeight="1" x14ac:dyDescent="0.2">
      <c r="A17" s="458" t="s">
        <v>756</v>
      </c>
      <c r="B17" s="459"/>
      <c r="C17" s="459"/>
      <c r="D17" s="459"/>
      <c r="E17" s="459"/>
      <c r="F17" s="459"/>
      <c r="G17" s="459"/>
      <c r="H17" s="459"/>
      <c r="I17" s="459"/>
      <c r="J17" s="460"/>
    </row>
  </sheetData>
  <sheetProtection selectLockedCells="1"/>
  <mergeCells count="18">
    <mergeCell ref="A17:J17"/>
    <mergeCell ref="A5:J5"/>
    <mergeCell ref="A6:J6"/>
    <mergeCell ref="A7:I7"/>
    <mergeCell ref="A16:B16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400-000000000000}"/>
    <hyperlink ref="A6:J6" location="Table_of_Contents" display="Table of Contents" xr:uid="{00000000-0004-0000-5400-000001000000}"/>
    <hyperlink ref="A10" r:id="rId1" xr:uid="{00000000-0004-0000-5400-000002000000}"/>
    <hyperlink ref="A9" r:id="rId2" xr:uid="{00000000-0004-0000-5400-000003000000}"/>
  </hyperlinks>
  <pageMargins left="0.75" right="0.75" top="1" bottom="1" header="0.5" footer="0.5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22"/>
  <sheetViews>
    <sheetView showZeros="0" workbookViewId="0">
      <selection activeCell="A5" sqref="A5:J5"/>
    </sheetView>
  </sheetViews>
  <sheetFormatPr defaultRowHeight="12.75" x14ac:dyDescent="0.2"/>
  <cols>
    <col min="1" max="1" width="42.5703125" customWidth="1"/>
    <col min="2" max="2" width="25.42578125" customWidth="1"/>
    <col min="9" max="9" width="18.140625" customWidth="1"/>
    <col min="10" max="10" width="19.42578125" customWidth="1"/>
  </cols>
  <sheetData>
    <row r="1" spans="1:10" ht="23.25" x14ac:dyDescent="0.35">
      <c r="A1" s="471" t="s">
        <v>754</v>
      </c>
      <c r="B1" s="471"/>
      <c r="C1" s="471"/>
      <c r="D1" s="471"/>
      <c r="E1" s="471"/>
      <c r="F1" s="471"/>
      <c r="G1" s="471"/>
      <c r="H1" s="471"/>
      <c r="I1" s="471"/>
      <c r="J1" s="471"/>
    </row>
    <row r="2" spans="1:10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ht="23.25" x14ac:dyDescent="0.2">
      <c r="A3" s="453" t="s">
        <v>869</v>
      </c>
      <c r="B3" s="453"/>
      <c r="C3" s="453"/>
      <c r="D3" s="453"/>
      <c r="E3" s="453"/>
      <c r="F3" s="453"/>
      <c r="G3" s="453"/>
      <c r="H3" s="453"/>
      <c r="I3" s="453"/>
      <c r="J3" s="453"/>
    </row>
    <row r="4" spans="1:10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3.25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ht="23.25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8" t="s">
        <v>867</v>
      </c>
      <c r="B8" s="467" t="s">
        <v>715</v>
      </c>
      <c r="C8" s="489" t="s">
        <v>2</v>
      </c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35">
      <c r="A9" s="140" t="s">
        <v>734</v>
      </c>
      <c r="B9" s="468"/>
      <c r="C9" s="49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29" t="s">
        <v>870</v>
      </c>
      <c r="B10" s="30">
        <v>1.75</v>
      </c>
      <c r="C10" s="490"/>
      <c r="D10" s="27">
        <v>0</v>
      </c>
      <c r="E10" s="23">
        <v>0</v>
      </c>
      <c r="F10" s="23" t="s">
        <v>2</v>
      </c>
      <c r="G10" s="23">
        <v>0</v>
      </c>
      <c r="H10" s="23">
        <v>0</v>
      </c>
      <c r="I10" s="32">
        <f t="shared" ref="I10:I19" si="0">SUM(C10:H10)</f>
        <v>0</v>
      </c>
      <c r="J10" s="25">
        <f t="shared" ref="J10:J19" si="1">I10*B10</f>
        <v>0</v>
      </c>
    </row>
    <row r="11" spans="1:10" ht="23.25" x14ac:dyDescent="0.35">
      <c r="A11" s="29" t="s">
        <v>2</v>
      </c>
      <c r="B11" s="30">
        <v>0</v>
      </c>
      <c r="C11" s="490"/>
      <c r="D11" s="27">
        <v>0</v>
      </c>
      <c r="E11" s="23">
        <v>0</v>
      </c>
      <c r="F11" s="23" t="s">
        <v>2</v>
      </c>
      <c r="G11" s="23">
        <v>0</v>
      </c>
      <c r="H11" s="23">
        <v>0</v>
      </c>
      <c r="I11" s="32">
        <f t="shared" si="0"/>
        <v>0</v>
      </c>
      <c r="J11" s="25">
        <f t="shared" si="1"/>
        <v>0</v>
      </c>
    </row>
    <row r="12" spans="1:10" ht="23.25" x14ac:dyDescent="0.35">
      <c r="A12" t="s">
        <v>2</v>
      </c>
      <c r="B12" s="30">
        <v>0</v>
      </c>
      <c r="C12" s="490"/>
      <c r="D12" s="27">
        <v>0</v>
      </c>
      <c r="E12" s="23">
        <v>0</v>
      </c>
      <c r="F12" s="23" t="s">
        <v>2</v>
      </c>
      <c r="G12" s="23">
        <v>0</v>
      </c>
      <c r="H12" s="23">
        <v>0</v>
      </c>
      <c r="I12" s="32">
        <f t="shared" si="0"/>
        <v>0</v>
      </c>
      <c r="J12" s="25">
        <f t="shared" si="1"/>
        <v>0</v>
      </c>
    </row>
    <row r="13" spans="1:10" ht="23.25" x14ac:dyDescent="0.35">
      <c r="A13" t="s">
        <v>2</v>
      </c>
      <c r="B13" s="30">
        <v>0</v>
      </c>
      <c r="C13" s="490"/>
      <c r="D13" s="27">
        <v>0</v>
      </c>
      <c r="E13" s="23">
        <v>0</v>
      </c>
      <c r="F13" s="23" t="s">
        <v>2</v>
      </c>
      <c r="G13" s="23">
        <v>0</v>
      </c>
      <c r="H13" s="23">
        <v>0</v>
      </c>
      <c r="I13" s="32">
        <f t="shared" si="0"/>
        <v>0</v>
      </c>
      <c r="J13" s="25">
        <f t="shared" si="1"/>
        <v>0</v>
      </c>
    </row>
    <row r="14" spans="1:10" ht="23.25" x14ac:dyDescent="0.35">
      <c r="A14" s="29" t="s">
        <v>2</v>
      </c>
      <c r="B14" s="30">
        <v>0</v>
      </c>
      <c r="C14" s="490"/>
      <c r="D14" s="27">
        <v>0</v>
      </c>
      <c r="E14" s="23">
        <v>0</v>
      </c>
      <c r="F14" s="23" t="s">
        <v>2</v>
      </c>
      <c r="G14" s="23">
        <v>0</v>
      </c>
      <c r="H14" s="23">
        <v>0</v>
      </c>
      <c r="I14" s="32">
        <f t="shared" si="0"/>
        <v>0</v>
      </c>
      <c r="J14" s="25">
        <f t="shared" si="1"/>
        <v>0</v>
      </c>
    </row>
    <row r="15" spans="1:10" ht="23.25" x14ac:dyDescent="0.35">
      <c r="A15" s="29" t="s">
        <v>2</v>
      </c>
      <c r="B15" s="30">
        <v>0</v>
      </c>
      <c r="C15" s="490"/>
      <c r="D15" s="27">
        <v>0</v>
      </c>
      <c r="E15" s="23">
        <v>0</v>
      </c>
      <c r="F15" s="23" t="s">
        <v>2</v>
      </c>
      <c r="G15" s="23">
        <v>0</v>
      </c>
      <c r="H15" s="23">
        <v>0</v>
      </c>
      <c r="I15" s="32">
        <f t="shared" si="0"/>
        <v>0</v>
      </c>
      <c r="J15" s="25">
        <f t="shared" si="1"/>
        <v>0</v>
      </c>
    </row>
    <row r="16" spans="1:10" ht="23.25" x14ac:dyDescent="0.35">
      <c r="A16" s="29" t="s">
        <v>2</v>
      </c>
      <c r="B16" s="30">
        <v>0</v>
      </c>
      <c r="C16" s="490"/>
      <c r="D16" s="27">
        <v>0</v>
      </c>
      <c r="E16" s="23">
        <v>0</v>
      </c>
      <c r="F16" s="23" t="s">
        <v>2</v>
      </c>
      <c r="G16" s="23">
        <v>0</v>
      </c>
      <c r="H16" s="23">
        <v>0</v>
      </c>
      <c r="I16" s="32">
        <f t="shared" si="0"/>
        <v>0</v>
      </c>
      <c r="J16" s="25">
        <f t="shared" si="1"/>
        <v>0</v>
      </c>
    </row>
    <row r="17" spans="1:10" ht="23.25" x14ac:dyDescent="0.35">
      <c r="A17" s="18" t="s">
        <v>2</v>
      </c>
      <c r="B17" s="30">
        <v>0</v>
      </c>
      <c r="C17" s="490"/>
      <c r="D17" s="27">
        <v>0</v>
      </c>
      <c r="E17" s="23">
        <v>0</v>
      </c>
      <c r="F17" s="23" t="s">
        <v>2</v>
      </c>
      <c r="G17" s="23">
        <v>0</v>
      </c>
      <c r="H17" s="23">
        <v>0</v>
      </c>
      <c r="I17" s="32">
        <f t="shared" si="0"/>
        <v>0</v>
      </c>
      <c r="J17" s="25">
        <f t="shared" si="1"/>
        <v>0</v>
      </c>
    </row>
    <row r="18" spans="1:10" ht="23.25" x14ac:dyDescent="0.35">
      <c r="A18" s="18" t="s">
        <v>2</v>
      </c>
      <c r="B18" s="30">
        <v>0</v>
      </c>
      <c r="C18" s="490"/>
      <c r="D18" s="27">
        <v>0</v>
      </c>
      <c r="E18" s="23">
        <v>0</v>
      </c>
      <c r="F18" s="23" t="s">
        <v>2</v>
      </c>
      <c r="G18" s="23">
        <v>0</v>
      </c>
      <c r="H18" s="23">
        <v>0</v>
      </c>
      <c r="I18" s="32">
        <f t="shared" si="0"/>
        <v>0</v>
      </c>
      <c r="J18" s="25">
        <f t="shared" si="1"/>
        <v>0</v>
      </c>
    </row>
    <row r="19" spans="1:10" ht="23.25" x14ac:dyDescent="0.35">
      <c r="A19" s="18" t="s">
        <v>2</v>
      </c>
      <c r="B19" s="30">
        <v>0</v>
      </c>
      <c r="C19" s="490"/>
      <c r="D19" s="27">
        <v>0</v>
      </c>
      <c r="E19" s="23">
        <v>0</v>
      </c>
      <c r="F19" s="23" t="s">
        <v>2</v>
      </c>
      <c r="G19" s="23">
        <v>0</v>
      </c>
      <c r="H19" s="23">
        <v>0</v>
      </c>
      <c r="I19" s="32">
        <f t="shared" si="0"/>
        <v>0</v>
      </c>
      <c r="J19" s="25">
        <f t="shared" si="1"/>
        <v>0</v>
      </c>
    </row>
    <row r="20" spans="1:10" ht="23.25" x14ac:dyDescent="0.35">
      <c r="A20" s="8" t="s">
        <v>867</v>
      </c>
      <c r="B20" s="53" t="s">
        <v>808</v>
      </c>
      <c r="C20" s="490"/>
      <c r="D20" s="57">
        <v>8</v>
      </c>
      <c r="E20" s="76">
        <v>10</v>
      </c>
      <c r="F20" s="76">
        <v>12</v>
      </c>
      <c r="G20" s="57">
        <v>14</v>
      </c>
      <c r="H20" s="57">
        <v>16</v>
      </c>
      <c r="I20" s="20" t="s">
        <v>8</v>
      </c>
      <c r="J20" s="19" t="s">
        <v>10</v>
      </c>
    </row>
    <row r="21" spans="1:10" ht="23.25" x14ac:dyDescent="0.35">
      <c r="A21" s="446" t="s">
        <v>763</v>
      </c>
      <c r="B21" s="446"/>
      <c r="C21" s="490"/>
      <c r="D21" s="32">
        <f t="shared" ref="D21:I21" si="2">SUM(D10:D19)</f>
        <v>0</v>
      </c>
      <c r="E21" s="32">
        <f t="shared" si="2"/>
        <v>0</v>
      </c>
      <c r="F21" s="32">
        <f t="shared" si="2"/>
        <v>0</v>
      </c>
      <c r="G21" s="32">
        <f t="shared" si="2"/>
        <v>0</v>
      </c>
      <c r="H21" s="32">
        <f t="shared" si="2"/>
        <v>0</v>
      </c>
      <c r="I21" s="32">
        <f t="shared" si="2"/>
        <v>0</v>
      </c>
      <c r="J21" s="91">
        <f>SUM(J9:J19)</f>
        <v>0</v>
      </c>
    </row>
    <row r="22" spans="1:10" ht="23.25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21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0800-000000000000}"/>
    <hyperlink ref="A6:J6" location="Table_of_Contents" display="Table of Contents" xr:uid="{00000000-0004-0000-0800-000001000000}"/>
    <hyperlink ref="A9" r:id="rId1" xr:uid="{00000000-0004-0000-08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26E82C-AD69-470A-9F45-332A5103256A}">
  <dimension ref="A1:D13"/>
  <sheetViews>
    <sheetView showZeros="0" workbookViewId="0">
      <selection activeCell="C11" sqref="C11"/>
    </sheetView>
  </sheetViews>
  <sheetFormatPr defaultRowHeight="12.75" x14ac:dyDescent="0.2"/>
  <cols>
    <col min="1" max="1" width="80.5703125" customWidth="1"/>
    <col min="2" max="2" width="18.85546875" customWidth="1"/>
    <col min="3" max="3" width="24.42578125" customWidth="1"/>
    <col min="4" max="4" width="29.42578125" customWidth="1"/>
  </cols>
  <sheetData>
    <row r="1" spans="1:4" ht="30" x14ac:dyDescent="0.2">
      <c r="A1" s="508" t="s">
        <v>754</v>
      </c>
      <c r="B1" s="508"/>
      <c r="C1" s="508"/>
      <c r="D1" s="508"/>
    </row>
    <row r="2" spans="1:4" ht="23.25" x14ac:dyDescent="0.2">
      <c r="A2" s="472" t="s">
        <v>0</v>
      </c>
      <c r="B2" s="472"/>
      <c r="C2" s="472"/>
      <c r="D2" s="472"/>
    </row>
    <row r="3" spans="1:4" ht="23.25" x14ac:dyDescent="0.2">
      <c r="A3" s="472" t="s">
        <v>1006</v>
      </c>
      <c r="B3" s="472"/>
      <c r="C3" s="472"/>
      <c r="D3" s="472"/>
    </row>
    <row r="4" spans="1:4" ht="23.25" x14ac:dyDescent="0.2">
      <c r="A4" s="472" t="s">
        <v>1003</v>
      </c>
      <c r="B4" s="472"/>
      <c r="C4" s="472"/>
      <c r="D4" s="472"/>
    </row>
    <row r="5" spans="1:4" ht="23.25" x14ac:dyDescent="0.2">
      <c r="A5" s="454" t="s">
        <v>730</v>
      </c>
      <c r="B5" s="454"/>
      <c r="C5" s="454"/>
      <c r="D5" s="454"/>
    </row>
    <row r="6" spans="1:4" ht="23.25" x14ac:dyDescent="0.2">
      <c r="A6" s="444" t="s">
        <v>729</v>
      </c>
      <c r="B6" s="444"/>
      <c r="C6" s="444"/>
      <c r="D6" s="444"/>
    </row>
    <row r="7" spans="1:4" ht="23.25" x14ac:dyDescent="0.2">
      <c r="A7" s="450" t="s">
        <v>1007</v>
      </c>
      <c r="B7" s="450"/>
      <c r="C7" s="578"/>
      <c r="D7" s="88">
        <f>C12</f>
        <v>0</v>
      </c>
    </row>
    <row r="8" spans="1:4" ht="23.25" x14ac:dyDescent="0.35">
      <c r="A8" s="8" t="s">
        <v>1006</v>
      </c>
      <c r="B8" s="469" t="s">
        <v>715</v>
      </c>
      <c r="C8" s="469" t="s">
        <v>1005</v>
      </c>
      <c r="D8" s="467" t="s">
        <v>10</v>
      </c>
    </row>
    <row r="9" spans="1:4" s="293" customFormat="1" ht="23.25" x14ac:dyDescent="0.35">
      <c r="A9" s="307" t="s">
        <v>734</v>
      </c>
      <c r="B9" s="470"/>
      <c r="C9" s="470"/>
      <c r="D9" s="468"/>
    </row>
    <row r="10" spans="1:4" ht="23.25" x14ac:dyDescent="0.35">
      <c r="A10" s="18" t="s">
        <v>1004</v>
      </c>
      <c r="B10" s="26">
        <v>22.25</v>
      </c>
      <c r="C10" s="43">
        <v>0</v>
      </c>
      <c r="D10" s="49">
        <f>B10*C10</f>
        <v>0</v>
      </c>
    </row>
    <row r="11" spans="1:4" ht="23.25" x14ac:dyDescent="0.35">
      <c r="A11" s="8" t="s">
        <v>1011</v>
      </c>
      <c r="B11" s="53" t="s">
        <v>715</v>
      </c>
      <c r="C11" s="20" t="s">
        <v>1005</v>
      </c>
      <c r="D11" s="19" t="s">
        <v>10</v>
      </c>
    </row>
    <row r="12" spans="1:4" ht="23.25" x14ac:dyDescent="0.35">
      <c r="A12" s="363" t="s">
        <v>763</v>
      </c>
      <c r="B12" s="365"/>
      <c r="C12" s="90">
        <f>SUM(C10:C10)</f>
        <v>0</v>
      </c>
      <c r="D12" s="91">
        <f>SUM(D10:D10)</f>
        <v>0</v>
      </c>
    </row>
    <row r="13" spans="1:4" ht="23.25" x14ac:dyDescent="0.2">
      <c r="A13" s="458" t="s">
        <v>756</v>
      </c>
      <c r="B13" s="459"/>
      <c r="C13" s="459"/>
      <c r="D13" s="460"/>
    </row>
  </sheetData>
  <mergeCells count="12">
    <mergeCell ref="D8:D9"/>
    <mergeCell ref="A12:B12"/>
    <mergeCell ref="A13:D13"/>
    <mergeCell ref="A7:C7"/>
    <mergeCell ref="B8:B9"/>
    <mergeCell ref="C8:C9"/>
    <mergeCell ref="A6:D6"/>
    <mergeCell ref="A1:D1"/>
    <mergeCell ref="A2:D2"/>
    <mergeCell ref="A3:D3"/>
    <mergeCell ref="A4:D4"/>
    <mergeCell ref="A5:D5"/>
  </mergeCells>
  <hyperlinks>
    <hyperlink ref="D5" location="Account_Summary" display="Account Summary" xr:uid="{9D83679A-2746-469E-A253-1473B35621C7}"/>
    <hyperlink ref="D6" location="Table_of_Contents" display="Table of Contents" xr:uid="{E7189B3B-93FD-4DF5-AEB1-F2D01DAA2F68}"/>
    <hyperlink ref="A9" r:id="rId1" xr:uid="{20915758-3975-48E2-8AE3-8D89F00FFB5B}"/>
  </hyperlinks>
  <pageMargins left="0.7" right="0.7" top="0.75" bottom="0.75" header="0.3" footer="0.3"/>
  <pageSetup orientation="portrait" horizontalDpi="4294967293" verticalDpi="0" r:id="rId2"/>
</worksheet>
</file>

<file path=xl/worksheets/sheet9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500-000000000000}">
  <dimension ref="A1:J46"/>
  <sheetViews>
    <sheetView showZeros="0" workbookViewId="0">
      <selection activeCell="A8" sqref="A8"/>
    </sheetView>
  </sheetViews>
  <sheetFormatPr defaultRowHeight="12.75" x14ac:dyDescent="0.2"/>
  <cols>
    <col min="1" max="1" width="37.7109375" customWidth="1"/>
    <col min="2" max="2" width="22" customWidth="1"/>
    <col min="9" max="9" width="23.5703125" customWidth="1"/>
    <col min="10" max="10" width="23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828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I45</f>
        <v>0</v>
      </c>
    </row>
    <row r="8" spans="1:10" ht="23.25" x14ac:dyDescent="0.35">
      <c r="A8" s="8" t="s">
        <v>55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2">
      <c r="A9" s="56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31" t="s">
        <v>500</v>
      </c>
      <c r="B10" s="48">
        <v>1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43" si="0">SUM(C10:H10)</f>
        <v>0</v>
      </c>
      <c r="J10" s="49">
        <f t="shared" ref="J10:J43" si="1">B10*I10</f>
        <v>0</v>
      </c>
    </row>
    <row r="11" spans="1:10" ht="23.25" x14ac:dyDescent="0.35">
      <c r="A11" s="31" t="s">
        <v>501</v>
      </c>
      <c r="B11" s="48">
        <v>1</v>
      </c>
      <c r="C11" s="23"/>
      <c r="D11" s="23"/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31" t="s">
        <v>502</v>
      </c>
      <c r="B12" s="48">
        <v>1</v>
      </c>
      <c r="C12" s="23"/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503</v>
      </c>
      <c r="B13" s="48">
        <v>1</v>
      </c>
      <c r="C13" s="23"/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504</v>
      </c>
      <c r="B14" s="48">
        <v>1</v>
      </c>
      <c r="C14" s="23"/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s="64" customFormat="1" ht="23.25" x14ac:dyDescent="0.35">
      <c r="A15" s="128" t="s">
        <v>625</v>
      </c>
      <c r="B15" s="187">
        <v>1</v>
      </c>
      <c r="C15" s="133"/>
      <c r="D15" s="133"/>
      <c r="E15" s="133"/>
      <c r="F15" s="133"/>
      <c r="G15" s="133">
        <v>0</v>
      </c>
      <c r="H15" s="133"/>
      <c r="I15" s="134">
        <f t="shared" si="0"/>
        <v>0</v>
      </c>
      <c r="J15" s="91">
        <f t="shared" si="1"/>
        <v>0</v>
      </c>
    </row>
    <row r="16" spans="1:10" ht="23.25" x14ac:dyDescent="0.35">
      <c r="A16" s="18" t="s">
        <v>505</v>
      </c>
      <c r="B16" s="48">
        <v>1</v>
      </c>
      <c r="C16" s="23"/>
      <c r="D16" s="23"/>
      <c r="E16" s="23"/>
      <c r="F16" s="23"/>
      <c r="G16" s="23"/>
      <c r="H16" s="23"/>
      <c r="I16" s="43">
        <f t="shared" si="0"/>
        <v>0</v>
      </c>
      <c r="J16" s="49">
        <f t="shared" si="1"/>
        <v>0</v>
      </c>
    </row>
    <row r="17" spans="1:10" ht="23.25" x14ac:dyDescent="0.35">
      <c r="A17" s="18" t="s">
        <v>506</v>
      </c>
      <c r="B17" s="48">
        <v>1</v>
      </c>
      <c r="C17" s="23"/>
      <c r="D17" s="23"/>
      <c r="E17" s="23"/>
      <c r="F17" s="23"/>
      <c r="G17" s="23"/>
      <c r="H17" s="23"/>
      <c r="I17" s="43">
        <f t="shared" si="0"/>
        <v>0</v>
      </c>
      <c r="J17" s="49">
        <f t="shared" si="1"/>
        <v>0</v>
      </c>
    </row>
    <row r="18" spans="1:10" ht="23.25" x14ac:dyDescent="0.35">
      <c r="A18" s="18" t="s">
        <v>507</v>
      </c>
      <c r="B18" s="48">
        <v>1</v>
      </c>
      <c r="C18" s="23"/>
      <c r="D18" s="23"/>
      <c r="E18" s="23"/>
      <c r="F18" s="23"/>
      <c r="G18" s="23"/>
      <c r="H18" s="23"/>
      <c r="I18" s="43">
        <f t="shared" si="0"/>
        <v>0</v>
      </c>
      <c r="J18" s="49">
        <f t="shared" si="1"/>
        <v>0</v>
      </c>
    </row>
    <row r="19" spans="1:10" ht="23.25" x14ac:dyDescent="0.35">
      <c r="A19" s="18" t="s">
        <v>315</v>
      </c>
      <c r="B19" s="48">
        <v>1</v>
      </c>
      <c r="C19" s="23"/>
      <c r="D19" s="23"/>
      <c r="E19" s="23"/>
      <c r="F19" s="23"/>
      <c r="G19" s="23"/>
      <c r="H19" s="23"/>
      <c r="I19" s="43">
        <f t="shared" si="0"/>
        <v>0</v>
      </c>
      <c r="J19" s="49">
        <f t="shared" si="1"/>
        <v>0</v>
      </c>
    </row>
    <row r="20" spans="1:10" ht="23.25" x14ac:dyDescent="0.35">
      <c r="A20" s="18" t="s">
        <v>323</v>
      </c>
      <c r="B20" s="48">
        <v>1</v>
      </c>
      <c r="C20" s="23"/>
      <c r="D20" s="23"/>
      <c r="E20" s="23"/>
      <c r="F20" s="23"/>
      <c r="G20" s="23"/>
      <c r="H20" s="23"/>
      <c r="I20" s="43">
        <f t="shared" si="0"/>
        <v>0</v>
      </c>
      <c r="J20" s="49">
        <f t="shared" si="1"/>
        <v>0</v>
      </c>
    </row>
    <row r="21" spans="1:10" ht="23.25" x14ac:dyDescent="0.35">
      <c r="A21" s="18" t="s">
        <v>508</v>
      </c>
      <c r="B21" s="48">
        <v>1</v>
      </c>
      <c r="C21" s="23"/>
      <c r="D21" s="23"/>
      <c r="E21" s="23"/>
      <c r="F21" s="23"/>
      <c r="G21" s="23"/>
      <c r="H21" s="23"/>
      <c r="I21" s="43">
        <f t="shared" si="0"/>
        <v>0</v>
      </c>
      <c r="J21" s="49">
        <f t="shared" si="1"/>
        <v>0</v>
      </c>
    </row>
    <row r="22" spans="1:10" ht="23.25" x14ac:dyDescent="0.35">
      <c r="A22" s="18" t="s">
        <v>509</v>
      </c>
      <c r="B22" s="48">
        <v>1</v>
      </c>
      <c r="C22" s="23"/>
      <c r="D22" s="23"/>
      <c r="E22" s="23"/>
      <c r="F22" s="23"/>
      <c r="G22" s="23"/>
      <c r="H22" s="23"/>
      <c r="I22" s="43">
        <f t="shared" si="0"/>
        <v>0</v>
      </c>
      <c r="J22" s="49">
        <f t="shared" si="1"/>
        <v>0</v>
      </c>
    </row>
    <row r="23" spans="1:10" ht="23.25" x14ac:dyDescent="0.35">
      <c r="A23" s="18" t="s">
        <v>338</v>
      </c>
      <c r="B23" s="48">
        <v>1</v>
      </c>
      <c r="C23" s="23"/>
      <c r="D23" s="23"/>
      <c r="E23" s="23"/>
      <c r="F23" s="23"/>
      <c r="G23" s="23"/>
      <c r="H23" s="23"/>
      <c r="I23" s="43">
        <f t="shared" si="0"/>
        <v>0</v>
      </c>
      <c r="J23" s="49">
        <f t="shared" si="1"/>
        <v>0</v>
      </c>
    </row>
    <row r="24" spans="1:10" ht="23.25" x14ac:dyDescent="0.35">
      <c r="A24" s="18" t="s">
        <v>510</v>
      </c>
      <c r="B24" s="48">
        <v>1</v>
      </c>
      <c r="C24" s="23"/>
      <c r="D24" s="23"/>
      <c r="E24" s="23"/>
      <c r="F24" s="23"/>
      <c r="G24" s="23"/>
      <c r="H24" s="23"/>
      <c r="I24" s="43">
        <f t="shared" si="0"/>
        <v>0</v>
      </c>
      <c r="J24" s="49">
        <f t="shared" si="1"/>
        <v>0</v>
      </c>
    </row>
    <row r="25" spans="1:10" ht="23.25" x14ac:dyDescent="0.35">
      <c r="A25" s="18" t="s">
        <v>511</v>
      </c>
      <c r="B25" s="48">
        <v>1</v>
      </c>
      <c r="C25" s="23"/>
      <c r="D25" s="23"/>
      <c r="E25" s="23"/>
      <c r="F25" s="23"/>
      <c r="G25" s="23"/>
      <c r="H25" s="23"/>
      <c r="I25" s="43">
        <f t="shared" si="0"/>
        <v>0</v>
      </c>
      <c r="J25" s="49">
        <f t="shared" si="1"/>
        <v>0</v>
      </c>
    </row>
    <row r="26" spans="1:10" ht="23.25" x14ac:dyDescent="0.35">
      <c r="A26" s="18" t="s">
        <v>512</v>
      </c>
      <c r="B26" s="48">
        <v>1</v>
      </c>
      <c r="C26" s="23"/>
      <c r="D26" s="23"/>
      <c r="E26" s="23"/>
      <c r="F26" s="23"/>
      <c r="G26" s="23"/>
      <c r="H26" s="23"/>
      <c r="I26" s="43">
        <f t="shared" si="0"/>
        <v>0</v>
      </c>
      <c r="J26" s="49">
        <f t="shared" si="1"/>
        <v>0</v>
      </c>
    </row>
    <row r="27" spans="1:10" ht="23.25" x14ac:dyDescent="0.35">
      <c r="A27" s="18" t="s">
        <v>178</v>
      </c>
      <c r="B27" s="48">
        <v>1</v>
      </c>
      <c r="C27" s="23"/>
      <c r="D27" s="23"/>
      <c r="E27" s="23"/>
      <c r="F27" s="23"/>
      <c r="G27" s="23"/>
      <c r="H27" s="23"/>
      <c r="I27" s="43">
        <f t="shared" si="0"/>
        <v>0</v>
      </c>
      <c r="J27" s="49">
        <f t="shared" si="1"/>
        <v>0</v>
      </c>
    </row>
    <row r="28" spans="1:10" ht="23.25" x14ac:dyDescent="0.35">
      <c r="A28" s="18" t="s">
        <v>513</v>
      </c>
      <c r="B28" s="48">
        <v>1</v>
      </c>
      <c r="C28" s="23"/>
      <c r="D28" s="23"/>
      <c r="E28" s="23"/>
      <c r="F28" s="23"/>
      <c r="G28" s="23"/>
      <c r="H28" s="23"/>
      <c r="I28" s="43">
        <f t="shared" si="0"/>
        <v>0</v>
      </c>
      <c r="J28" s="49">
        <f t="shared" si="1"/>
        <v>0</v>
      </c>
    </row>
    <row r="29" spans="1:10" ht="23.25" x14ac:dyDescent="0.35">
      <c r="A29" s="18" t="s">
        <v>514</v>
      </c>
      <c r="B29" s="48">
        <v>1</v>
      </c>
      <c r="C29" s="23"/>
      <c r="D29" s="23"/>
      <c r="E29" s="23"/>
      <c r="F29" s="23"/>
      <c r="G29" s="23"/>
      <c r="H29" s="23"/>
      <c r="I29" s="43">
        <f t="shared" si="0"/>
        <v>0</v>
      </c>
      <c r="J29" s="49">
        <f t="shared" si="1"/>
        <v>0</v>
      </c>
    </row>
    <row r="30" spans="1:10" ht="23.25" x14ac:dyDescent="0.35">
      <c r="A30" s="18" t="s">
        <v>179</v>
      </c>
      <c r="B30" s="48">
        <v>1</v>
      </c>
      <c r="C30" s="23"/>
      <c r="D30" s="23"/>
      <c r="E30" s="23"/>
      <c r="F30" s="23"/>
      <c r="G30" s="23"/>
      <c r="H30" s="23"/>
      <c r="I30" s="43">
        <f t="shared" si="0"/>
        <v>0</v>
      </c>
      <c r="J30" s="49">
        <f t="shared" si="1"/>
        <v>0</v>
      </c>
    </row>
    <row r="31" spans="1:10" ht="23.25" x14ac:dyDescent="0.35">
      <c r="A31" s="18" t="s">
        <v>515</v>
      </c>
      <c r="B31" s="48">
        <v>1</v>
      </c>
      <c r="C31" s="23"/>
      <c r="D31" s="23"/>
      <c r="E31" s="23"/>
      <c r="F31" s="23"/>
      <c r="G31" s="23"/>
      <c r="H31" s="23"/>
      <c r="I31" s="43">
        <f t="shared" si="0"/>
        <v>0</v>
      </c>
      <c r="J31" s="49">
        <f t="shared" si="1"/>
        <v>0</v>
      </c>
    </row>
    <row r="32" spans="1:10" ht="23.25" x14ac:dyDescent="0.35">
      <c r="A32" s="18" t="s">
        <v>626</v>
      </c>
      <c r="B32" s="48">
        <v>1</v>
      </c>
      <c r="C32" s="23"/>
      <c r="D32" s="23"/>
      <c r="E32" s="23"/>
      <c r="F32" s="23"/>
      <c r="G32" s="23"/>
      <c r="H32" s="23"/>
      <c r="I32" s="43">
        <f t="shared" si="0"/>
        <v>0</v>
      </c>
      <c r="J32" s="49">
        <f t="shared" si="1"/>
        <v>0</v>
      </c>
    </row>
    <row r="33" spans="1:10" ht="23.25" x14ac:dyDescent="0.35">
      <c r="A33" s="18" t="s">
        <v>363</v>
      </c>
      <c r="B33" s="48">
        <v>1</v>
      </c>
      <c r="C33" s="23"/>
      <c r="D33" s="23"/>
      <c r="E33" s="23"/>
      <c r="F33" s="23"/>
      <c r="G33" s="23"/>
      <c r="H33" s="23"/>
      <c r="I33" s="43">
        <f t="shared" si="0"/>
        <v>0</v>
      </c>
      <c r="J33" s="49">
        <f t="shared" si="1"/>
        <v>0</v>
      </c>
    </row>
    <row r="34" spans="1:10" ht="23.25" x14ac:dyDescent="0.35">
      <c r="A34" s="18" t="s">
        <v>493</v>
      </c>
      <c r="B34" s="48">
        <v>1</v>
      </c>
      <c r="C34" s="23"/>
      <c r="D34" s="23"/>
      <c r="E34" s="23"/>
      <c r="F34" s="23"/>
      <c r="G34" s="23"/>
      <c r="H34" s="23"/>
      <c r="I34" s="43">
        <f t="shared" si="0"/>
        <v>0</v>
      </c>
      <c r="J34" s="49">
        <f t="shared" si="1"/>
        <v>0</v>
      </c>
    </row>
    <row r="35" spans="1:10" ht="23.25" x14ac:dyDescent="0.35">
      <c r="A35" s="18" t="s">
        <v>516</v>
      </c>
      <c r="B35" s="48">
        <v>1</v>
      </c>
      <c r="C35" s="23"/>
      <c r="D35" s="23"/>
      <c r="E35" s="23"/>
      <c r="F35" s="23"/>
      <c r="G35" s="23"/>
      <c r="H35" s="23"/>
      <c r="I35" s="43">
        <f t="shared" si="0"/>
        <v>0</v>
      </c>
      <c r="J35" s="49">
        <f t="shared" si="1"/>
        <v>0</v>
      </c>
    </row>
    <row r="36" spans="1:10" ht="23.25" x14ac:dyDescent="0.35">
      <c r="A36" s="18" t="s">
        <v>517</v>
      </c>
      <c r="B36" s="48">
        <v>1</v>
      </c>
      <c r="C36" s="23"/>
      <c r="D36" s="23"/>
      <c r="E36" s="23"/>
      <c r="F36" s="23"/>
      <c r="G36" s="23"/>
      <c r="H36" s="23"/>
      <c r="I36" s="43">
        <f t="shared" si="0"/>
        <v>0</v>
      </c>
      <c r="J36" s="49">
        <f t="shared" si="1"/>
        <v>0</v>
      </c>
    </row>
    <row r="37" spans="1:10" ht="23.25" x14ac:dyDescent="0.35">
      <c r="A37" s="18" t="s">
        <v>518</v>
      </c>
      <c r="B37" s="48">
        <v>1</v>
      </c>
      <c r="C37" s="23"/>
      <c r="D37" s="23"/>
      <c r="E37" s="23"/>
      <c r="F37" s="23"/>
      <c r="G37" s="23"/>
      <c r="H37" s="23"/>
      <c r="I37" s="43">
        <f t="shared" si="0"/>
        <v>0</v>
      </c>
      <c r="J37" s="49">
        <f t="shared" si="1"/>
        <v>0</v>
      </c>
    </row>
    <row r="38" spans="1:10" ht="23.25" x14ac:dyDescent="0.35">
      <c r="A38" s="18" t="s">
        <v>519</v>
      </c>
      <c r="B38" s="48">
        <v>1</v>
      </c>
      <c r="C38" s="23"/>
      <c r="D38" s="23"/>
      <c r="E38" s="23"/>
      <c r="F38" s="23"/>
      <c r="G38" s="23"/>
      <c r="H38" s="23"/>
      <c r="I38" s="43">
        <f t="shared" si="0"/>
        <v>0</v>
      </c>
      <c r="J38" s="49">
        <f t="shared" si="1"/>
        <v>0</v>
      </c>
    </row>
    <row r="39" spans="1:10" ht="23.25" x14ac:dyDescent="0.35">
      <c r="A39" s="18" t="s">
        <v>520</v>
      </c>
      <c r="B39" s="48">
        <v>1</v>
      </c>
      <c r="C39" s="23"/>
      <c r="D39" s="23"/>
      <c r="E39" s="23"/>
      <c r="F39" s="23"/>
      <c r="G39" s="23"/>
      <c r="H39" s="23"/>
      <c r="I39" s="43">
        <f t="shared" si="0"/>
        <v>0</v>
      </c>
      <c r="J39" s="49">
        <f t="shared" si="1"/>
        <v>0</v>
      </c>
    </row>
    <row r="40" spans="1:10" ht="23.25" x14ac:dyDescent="0.35">
      <c r="A40" s="18" t="s">
        <v>380</v>
      </c>
      <c r="B40" s="48">
        <v>1</v>
      </c>
      <c r="C40" s="23"/>
      <c r="D40" s="23"/>
      <c r="E40" s="23"/>
      <c r="F40" s="23"/>
      <c r="G40" s="23"/>
      <c r="H40" s="23"/>
      <c r="I40" s="43">
        <f t="shared" si="0"/>
        <v>0</v>
      </c>
      <c r="J40" s="49">
        <f t="shared" si="1"/>
        <v>0</v>
      </c>
    </row>
    <row r="41" spans="1:10" ht="23.25" x14ac:dyDescent="0.35">
      <c r="A41" s="18" t="s">
        <v>521</v>
      </c>
      <c r="B41" s="48">
        <v>1</v>
      </c>
      <c r="C41" s="23"/>
      <c r="D41" s="23"/>
      <c r="E41" s="23"/>
      <c r="F41" s="23"/>
      <c r="G41" s="23"/>
      <c r="H41" s="23"/>
      <c r="I41" s="43">
        <f t="shared" si="0"/>
        <v>0</v>
      </c>
      <c r="J41" s="49">
        <f t="shared" si="1"/>
        <v>0</v>
      </c>
    </row>
    <row r="42" spans="1:10" ht="23.25" x14ac:dyDescent="0.35">
      <c r="A42" s="18" t="s">
        <v>522</v>
      </c>
      <c r="B42" s="48">
        <v>1</v>
      </c>
      <c r="C42" s="23">
        <v>0</v>
      </c>
      <c r="D42" s="23">
        <v>0</v>
      </c>
      <c r="E42" s="23">
        <v>0</v>
      </c>
      <c r="F42" s="23">
        <v>0</v>
      </c>
      <c r="G42" s="23">
        <v>0</v>
      </c>
      <c r="H42" s="23">
        <v>0</v>
      </c>
      <c r="I42" s="43">
        <f t="shared" si="0"/>
        <v>0</v>
      </c>
      <c r="J42" s="49">
        <f t="shared" si="1"/>
        <v>0</v>
      </c>
    </row>
    <row r="43" spans="1:10" ht="23.25" x14ac:dyDescent="0.35">
      <c r="A43" s="18" t="s">
        <v>712</v>
      </c>
      <c r="B43" s="48">
        <v>1</v>
      </c>
      <c r="C43" s="23"/>
      <c r="D43" s="23"/>
      <c r="E43" s="23"/>
      <c r="F43" s="23">
        <v>0</v>
      </c>
      <c r="G43" s="23"/>
      <c r="H43" s="23">
        <v>0</v>
      </c>
      <c r="I43" s="43">
        <f t="shared" si="0"/>
        <v>0</v>
      </c>
      <c r="J43" s="49">
        <f t="shared" si="1"/>
        <v>0</v>
      </c>
    </row>
    <row r="44" spans="1:10" ht="23.25" x14ac:dyDescent="0.35">
      <c r="A44" s="8" t="s">
        <v>55</v>
      </c>
      <c r="B44" s="53" t="s">
        <v>808</v>
      </c>
      <c r="C44" s="7">
        <v>2</v>
      </c>
      <c r="D44" s="76">
        <v>4</v>
      </c>
      <c r="E44" s="76">
        <v>6</v>
      </c>
      <c r="F44" s="76">
        <v>8</v>
      </c>
      <c r="G44" s="76">
        <v>10</v>
      </c>
      <c r="H44" s="76">
        <v>12</v>
      </c>
      <c r="I44" s="20" t="s">
        <v>8</v>
      </c>
      <c r="J44" s="19" t="s">
        <v>10</v>
      </c>
    </row>
    <row r="45" spans="1:10" s="58" customFormat="1" ht="23.25" customHeight="1" x14ac:dyDescent="0.35">
      <c r="A45" s="363" t="s">
        <v>763</v>
      </c>
      <c r="B45" s="365"/>
      <c r="C45" s="90">
        <f t="shared" ref="C45:J45" si="2">SUM(C10:C43)</f>
        <v>0</v>
      </c>
      <c r="D45" s="90">
        <f t="shared" si="2"/>
        <v>0</v>
      </c>
      <c r="E45" s="90">
        <f t="shared" si="2"/>
        <v>0</v>
      </c>
      <c r="F45" s="90">
        <f t="shared" si="2"/>
        <v>0</v>
      </c>
      <c r="G45" s="90">
        <f t="shared" si="2"/>
        <v>0</v>
      </c>
      <c r="H45" s="90">
        <f t="shared" si="2"/>
        <v>0</v>
      </c>
      <c r="I45" s="90">
        <f t="shared" si="2"/>
        <v>0</v>
      </c>
      <c r="J45" s="91">
        <f t="shared" si="2"/>
        <v>0</v>
      </c>
    </row>
    <row r="46" spans="1:10" ht="24.95" customHeight="1" x14ac:dyDescent="0.2">
      <c r="A46" s="458" t="s">
        <v>756</v>
      </c>
      <c r="B46" s="459"/>
      <c r="C46" s="459"/>
      <c r="D46" s="459"/>
      <c r="E46" s="459"/>
      <c r="F46" s="459"/>
      <c r="G46" s="459"/>
      <c r="H46" s="459"/>
      <c r="I46" s="459"/>
      <c r="J46" s="460"/>
    </row>
  </sheetData>
  <sheetProtection selectLockedCells="1"/>
  <mergeCells count="18">
    <mergeCell ref="A6:J6"/>
    <mergeCell ref="J8:J9"/>
    <mergeCell ref="A1:J1"/>
    <mergeCell ref="A2:J2"/>
    <mergeCell ref="A3:J3"/>
    <mergeCell ref="A4:J4"/>
    <mergeCell ref="A5:J5"/>
    <mergeCell ref="A45:B45"/>
    <mergeCell ref="A46:J46"/>
    <mergeCell ref="A7:I7"/>
    <mergeCell ref="F8:F9"/>
    <mergeCell ref="G8:G9"/>
    <mergeCell ref="H8:H9"/>
    <mergeCell ref="I8:I9"/>
    <mergeCell ref="B8:B9"/>
    <mergeCell ref="C8:C9"/>
    <mergeCell ref="D8:D9"/>
    <mergeCell ref="E8:E9"/>
  </mergeCells>
  <phoneticPr fontId="31" type="noConversion"/>
  <hyperlinks>
    <hyperlink ref="A5:J5" location="Account_Summary" display="Account Summary" xr:uid="{00000000-0004-0000-5500-000000000000}"/>
    <hyperlink ref="A6:J6" location="Table_of_Contents" display="Table of Contents" xr:uid="{00000000-0004-0000-5500-000001000000}"/>
    <hyperlink ref="A10" r:id="rId1" xr:uid="{00000000-0004-0000-5500-000002000000}"/>
    <hyperlink ref="A11" r:id="rId2" xr:uid="{00000000-0004-0000-5500-000003000000}"/>
    <hyperlink ref="A12" r:id="rId3" xr:uid="{00000000-0004-0000-5500-000004000000}"/>
    <hyperlink ref="A9" r:id="rId4" xr:uid="{00000000-0004-0000-5500-000005000000}"/>
    <hyperlink ref="A15" r:id="rId5" xr:uid="{00000000-0004-0000-5500-000006000000}"/>
  </hyperlinks>
  <pageMargins left="0.75" right="0.75" top="1" bottom="1" header="0.5" footer="0.5"/>
  <headerFooter alignWithMargins="0"/>
</worksheet>
</file>

<file path=xl/worksheets/sheet9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600-000000000000}">
  <dimension ref="A1:J19"/>
  <sheetViews>
    <sheetView showZeros="0" topLeftCell="A5" workbookViewId="0">
      <selection activeCell="A5" sqref="A5:J5"/>
    </sheetView>
  </sheetViews>
  <sheetFormatPr defaultRowHeight="12.75" x14ac:dyDescent="0.2"/>
  <cols>
    <col min="1" max="1" width="40.7109375" customWidth="1"/>
    <col min="2" max="2" width="25.85546875" customWidth="1"/>
    <col min="9" max="9" width="22" customWidth="1"/>
    <col min="10" max="10" width="19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829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8" t="s">
        <v>56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7" t="s">
        <v>10</v>
      </c>
    </row>
    <row r="9" spans="1:10" s="64" customFormat="1" ht="23.25" x14ac:dyDescent="0.35">
      <c r="A9" s="120" t="s">
        <v>734</v>
      </c>
      <c r="B9" s="468"/>
      <c r="C9" s="470"/>
      <c r="D9" s="470"/>
      <c r="E9" s="470"/>
      <c r="F9" s="470"/>
      <c r="G9" s="470"/>
      <c r="H9" s="470"/>
      <c r="I9" s="470"/>
      <c r="J9" s="468"/>
    </row>
    <row r="10" spans="1:10" ht="23.25" x14ac:dyDescent="0.35">
      <c r="A10" s="18" t="s">
        <v>529</v>
      </c>
      <c r="B10" s="26">
        <v>1.5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530</v>
      </c>
      <c r="B11" s="26">
        <v>1.5</v>
      </c>
      <c r="C11" s="23">
        <v>0</v>
      </c>
      <c r="D11" s="23">
        <v>0</v>
      </c>
      <c r="E11" s="23"/>
      <c r="F11" s="23"/>
      <c r="G11" s="23"/>
      <c r="H11" s="23"/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531</v>
      </c>
      <c r="B12" s="26">
        <v>1.5</v>
      </c>
      <c r="C12" s="23">
        <v>0</v>
      </c>
      <c r="D12" s="23"/>
      <c r="E12" s="23"/>
      <c r="F12" s="23"/>
      <c r="G12" s="23"/>
      <c r="H12" s="23"/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532</v>
      </c>
      <c r="B13" s="26">
        <v>1.5</v>
      </c>
      <c r="C13" s="23">
        <v>0</v>
      </c>
      <c r="D13" s="23"/>
      <c r="E13" s="23"/>
      <c r="F13" s="23"/>
      <c r="G13" s="23"/>
      <c r="H13" s="23"/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533</v>
      </c>
      <c r="B14" s="26">
        <v>1.5</v>
      </c>
      <c r="C14" s="23">
        <v>0</v>
      </c>
      <c r="D14" s="23"/>
      <c r="E14" s="23"/>
      <c r="F14" s="23"/>
      <c r="G14" s="23"/>
      <c r="H14" s="23"/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534</v>
      </c>
      <c r="B15" s="26">
        <v>1.5</v>
      </c>
      <c r="C15" s="23">
        <v>0</v>
      </c>
      <c r="D15" s="23"/>
      <c r="E15" s="23"/>
      <c r="F15" s="23"/>
      <c r="G15" s="23"/>
      <c r="H15" s="23"/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535</v>
      </c>
      <c r="B16" s="26">
        <v>1.5</v>
      </c>
      <c r="C16" s="23">
        <v>0</v>
      </c>
      <c r="D16" s="23"/>
      <c r="E16" s="23"/>
      <c r="F16" s="23"/>
      <c r="G16" s="23"/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8" t="s">
        <v>56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3" t="s">
        <v>763</v>
      </c>
      <c r="B18" s="365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600-000000000000}"/>
    <hyperlink ref="A6:J6" location="Table_of_Contents" display="Table of Contents" xr:uid="{00000000-0004-0000-5600-000001000000}"/>
    <hyperlink ref="A9" r:id="rId1" xr:uid="{00000000-0004-0000-56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700-000000000000}">
  <dimension ref="A1:J15"/>
  <sheetViews>
    <sheetView showZeros="0" workbookViewId="0">
      <selection activeCell="D13" sqref="D13"/>
    </sheetView>
  </sheetViews>
  <sheetFormatPr defaultRowHeight="12.75" x14ac:dyDescent="0.2"/>
  <cols>
    <col min="1" max="1" width="42.85546875" customWidth="1"/>
    <col min="2" max="2" width="23.28515625" customWidth="1"/>
    <col min="4" max="4" width="10.28515625" customWidth="1"/>
    <col min="9" max="9" width="24" customWidth="1"/>
    <col min="10" max="10" width="19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I14</f>
        <v>0</v>
      </c>
    </row>
    <row r="8" spans="1:10" ht="23.25" x14ac:dyDescent="0.35">
      <c r="A8" s="8" t="s">
        <v>549</v>
      </c>
      <c r="B8" s="469" t="s">
        <v>715</v>
      </c>
      <c r="C8" s="469" t="s">
        <v>575</v>
      </c>
      <c r="D8" s="469" t="s">
        <v>576</v>
      </c>
      <c r="E8" s="469" t="s">
        <v>577</v>
      </c>
      <c r="F8" s="469" t="s">
        <v>578</v>
      </c>
      <c r="G8" s="606" t="s">
        <v>2</v>
      </c>
      <c r="H8" s="607"/>
      <c r="I8" s="469" t="s">
        <v>8</v>
      </c>
      <c r="J8" s="469" t="s">
        <v>10</v>
      </c>
    </row>
    <row r="9" spans="1:10" ht="23.25" x14ac:dyDescent="0.35">
      <c r="A9" s="117" t="s">
        <v>734</v>
      </c>
      <c r="B9" s="470"/>
      <c r="C9" s="470"/>
      <c r="D9" s="470"/>
      <c r="E9" s="470"/>
      <c r="F9" s="470"/>
      <c r="G9" s="608"/>
      <c r="H9" s="609"/>
      <c r="I9" s="470"/>
      <c r="J9" s="470"/>
    </row>
    <row r="10" spans="1:10" ht="23.25" x14ac:dyDescent="0.35">
      <c r="A10" s="31" t="s">
        <v>303</v>
      </c>
      <c r="B10" s="48">
        <v>3</v>
      </c>
      <c r="C10" s="23">
        <v>0</v>
      </c>
      <c r="D10" s="23">
        <v>0</v>
      </c>
      <c r="E10" s="23">
        <v>0</v>
      </c>
      <c r="F10" s="23">
        <v>0</v>
      </c>
      <c r="G10" s="608"/>
      <c r="H10" s="609"/>
      <c r="I10" s="43">
        <f>SUM(C10:F10)</f>
        <v>0</v>
      </c>
      <c r="J10" s="49">
        <f>B10*I10</f>
        <v>0</v>
      </c>
    </row>
    <row r="11" spans="1:10" ht="23.25" x14ac:dyDescent="0.35">
      <c r="A11" s="31" t="s">
        <v>574</v>
      </c>
      <c r="B11" s="48">
        <v>3</v>
      </c>
      <c r="C11" s="23">
        <v>0</v>
      </c>
      <c r="D11" s="23">
        <v>0</v>
      </c>
      <c r="E11" s="23"/>
      <c r="F11" s="23"/>
      <c r="G11" s="608"/>
      <c r="H11" s="609"/>
      <c r="I11" s="43">
        <f>SUM(C11:F11)</f>
        <v>0</v>
      </c>
      <c r="J11" s="49">
        <f>B11*I11</f>
        <v>0</v>
      </c>
    </row>
    <row r="12" spans="1:10" ht="23.25" x14ac:dyDescent="0.35">
      <c r="A12" s="31" t="s">
        <v>394</v>
      </c>
      <c r="B12" s="48">
        <v>3</v>
      </c>
      <c r="C12" s="23">
        <v>0</v>
      </c>
      <c r="D12" s="23"/>
      <c r="E12" s="23"/>
      <c r="F12" s="23">
        <v>0</v>
      </c>
      <c r="G12" s="608"/>
      <c r="H12" s="609"/>
      <c r="I12" s="43">
        <f>SUM(C12:F12)</f>
        <v>0</v>
      </c>
      <c r="J12" s="49">
        <f>B12*I12</f>
        <v>0</v>
      </c>
    </row>
    <row r="13" spans="1:10" ht="23.25" x14ac:dyDescent="0.35">
      <c r="A13" s="8" t="s">
        <v>549</v>
      </c>
      <c r="B13" s="53" t="s">
        <v>808</v>
      </c>
      <c r="C13" s="7" t="str">
        <f>C8</f>
        <v>2"</v>
      </c>
      <c r="D13" s="76" t="str">
        <f>D8</f>
        <v>1 1/2"</v>
      </c>
      <c r="E13" s="76" t="str">
        <f>E8</f>
        <v>1"</v>
      </c>
      <c r="F13" s="76" t="str">
        <f>F8</f>
        <v>3/4"</v>
      </c>
      <c r="G13" s="608"/>
      <c r="H13" s="609"/>
      <c r="I13" s="20" t="s">
        <v>8</v>
      </c>
      <c r="J13" s="19" t="s">
        <v>10</v>
      </c>
    </row>
    <row r="14" spans="1:10" s="58" customFormat="1" ht="23.25" customHeight="1" x14ac:dyDescent="0.35">
      <c r="A14" s="363" t="s">
        <v>763</v>
      </c>
      <c r="B14" s="365"/>
      <c r="C14" s="90">
        <f>SUM(C10:C12)</f>
        <v>0</v>
      </c>
      <c r="D14" s="90">
        <f>SUM(D5:D12)</f>
        <v>0</v>
      </c>
      <c r="E14" s="90">
        <f>SUM(E5:E12)</f>
        <v>0</v>
      </c>
      <c r="F14" s="90">
        <f>SUM(F5:F12)</f>
        <v>0</v>
      </c>
      <c r="G14" s="610"/>
      <c r="H14" s="611"/>
      <c r="I14" s="90">
        <f>SUM(I10:I12)</f>
        <v>0</v>
      </c>
      <c r="J14" s="91">
        <f>SUM(J10:J12)</f>
        <v>0</v>
      </c>
    </row>
    <row r="15" spans="1:10" ht="24.95" customHeight="1" x14ac:dyDescent="0.2">
      <c r="A15" s="458" t="s">
        <v>756</v>
      </c>
      <c r="B15" s="459"/>
      <c r="C15" s="459"/>
      <c r="D15" s="459"/>
      <c r="E15" s="459"/>
      <c r="F15" s="459"/>
      <c r="G15" s="459"/>
      <c r="H15" s="459"/>
      <c r="I15" s="459"/>
      <c r="J15" s="460"/>
    </row>
  </sheetData>
  <sheetProtection selectLockedCells="1"/>
  <mergeCells count="17">
    <mergeCell ref="A15:J15"/>
    <mergeCell ref="G8:H14"/>
    <mergeCell ref="A5:J5"/>
    <mergeCell ref="A6:J6"/>
    <mergeCell ref="A7:I7"/>
    <mergeCell ref="A14:B14"/>
    <mergeCell ref="B8:B9"/>
    <mergeCell ref="C8:C9"/>
    <mergeCell ref="D8:D9"/>
    <mergeCell ref="E8:E9"/>
    <mergeCell ref="F8:F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700-000000000000}"/>
    <hyperlink ref="A6:J6" location="Table_of_Contents" display="Table of Contents" xr:uid="{00000000-0004-0000-5700-000001000000}"/>
    <hyperlink ref="A10" r:id="rId1" xr:uid="{00000000-0004-0000-5700-000002000000}"/>
    <hyperlink ref="A11" r:id="rId2" xr:uid="{00000000-0004-0000-5700-000003000000}"/>
    <hyperlink ref="A12" r:id="rId3" xr:uid="{00000000-0004-0000-5700-000004000000}"/>
    <hyperlink ref="A9" r:id="rId4" xr:uid="{00000000-0004-0000-5700-000005000000}"/>
  </hyperlinks>
  <pageMargins left="0.75" right="0.75" top="1" bottom="1" header="0.5" footer="0.5"/>
  <headerFooter alignWithMargins="0"/>
</worksheet>
</file>

<file path=xl/worksheets/sheet9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800-000000000000}">
  <dimension ref="A1:J18"/>
  <sheetViews>
    <sheetView showZeros="0" topLeftCell="A2" workbookViewId="0">
      <selection activeCell="B11" sqref="B11:B15"/>
    </sheetView>
  </sheetViews>
  <sheetFormatPr defaultRowHeight="12.75" x14ac:dyDescent="0.2"/>
  <cols>
    <col min="1" max="1" width="42.5703125" customWidth="1"/>
    <col min="2" max="2" width="21.28515625" customWidth="1"/>
    <col min="9" max="9" width="22.7109375" customWidth="1"/>
    <col min="10" max="10" width="21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I17</f>
        <v>0</v>
      </c>
    </row>
    <row r="8" spans="1:10" ht="23.25" x14ac:dyDescent="0.35">
      <c r="A8" s="8" t="s">
        <v>538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0.25" x14ac:dyDescent="0.3">
      <c r="A9" s="119" t="s">
        <v>734</v>
      </c>
      <c r="B9" s="470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253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5" si="0">SUM(C10:H10)</f>
        <v>0</v>
      </c>
      <c r="J10" s="49">
        <f t="shared" ref="J10:J15" si="1">B10*I10</f>
        <v>0</v>
      </c>
    </row>
    <row r="11" spans="1:10" ht="23.25" x14ac:dyDescent="0.35">
      <c r="A11" s="18" t="s">
        <v>539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540</v>
      </c>
      <c r="B12" s="26">
        <v>2.5</v>
      </c>
      <c r="C12" s="23">
        <v>0</v>
      </c>
      <c r="D12" s="23"/>
      <c r="E12" s="23"/>
      <c r="F12" s="23"/>
      <c r="G12" s="23"/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259</v>
      </c>
      <c r="B13" s="26">
        <v>2.5</v>
      </c>
      <c r="C13" s="23">
        <v>0</v>
      </c>
      <c r="D13" s="23"/>
      <c r="E13" s="23"/>
      <c r="F13" s="23"/>
      <c r="G13" s="23"/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115</v>
      </c>
      <c r="B14" s="26">
        <v>2.5</v>
      </c>
      <c r="C14" s="23">
        <v>0</v>
      </c>
      <c r="D14" s="23"/>
      <c r="E14" s="23"/>
      <c r="F14" s="23"/>
      <c r="G14" s="23"/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260</v>
      </c>
      <c r="B15" s="26">
        <v>2.5</v>
      </c>
      <c r="C15" s="23">
        <v>0</v>
      </c>
      <c r="D15" s="23"/>
      <c r="E15" s="23"/>
      <c r="F15" s="23"/>
      <c r="G15" s="23"/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8" t="s">
        <v>538</v>
      </c>
      <c r="B16" s="53" t="s">
        <v>808</v>
      </c>
      <c r="C16" s="7">
        <v>2</v>
      </c>
      <c r="D16" s="76">
        <v>4</v>
      </c>
      <c r="E16" s="76">
        <v>6</v>
      </c>
      <c r="F16" s="76">
        <v>8</v>
      </c>
      <c r="G16" s="76">
        <v>10</v>
      </c>
      <c r="H16" s="76">
        <v>12</v>
      </c>
      <c r="I16" s="20" t="s">
        <v>8</v>
      </c>
      <c r="J16" s="19" t="s">
        <v>10</v>
      </c>
    </row>
    <row r="17" spans="1:10" s="58" customFormat="1" ht="23.25" customHeight="1" x14ac:dyDescent="0.35">
      <c r="A17" s="363" t="s">
        <v>763</v>
      </c>
      <c r="B17" s="365"/>
      <c r="C17" s="90">
        <f t="shared" ref="C17:J17" si="2">SUM(C10:C15)</f>
        <v>0</v>
      </c>
      <c r="D17" s="90">
        <f t="shared" si="2"/>
        <v>0</v>
      </c>
      <c r="E17" s="90">
        <f t="shared" si="2"/>
        <v>0</v>
      </c>
      <c r="F17" s="90">
        <f t="shared" si="2"/>
        <v>0</v>
      </c>
      <c r="G17" s="90">
        <f t="shared" si="2"/>
        <v>0</v>
      </c>
      <c r="H17" s="90">
        <f t="shared" si="2"/>
        <v>0</v>
      </c>
      <c r="I17" s="90">
        <f t="shared" si="2"/>
        <v>0</v>
      </c>
      <c r="J17" s="91">
        <f t="shared" si="2"/>
        <v>0</v>
      </c>
    </row>
    <row r="18" spans="1:10" ht="24.95" customHeight="1" x14ac:dyDescent="0.2">
      <c r="A18" s="458" t="s">
        <v>756</v>
      </c>
      <c r="B18" s="459"/>
      <c r="C18" s="459"/>
      <c r="D18" s="459"/>
      <c r="E18" s="459"/>
      <c r="F18" s="459"/>
      <c r="G18" s="459"/>
      <c r="H18" s="459"/>
      <c r="I18" s="459"/>
      <c r="J18" s="460"/>
    </row>
  </sheetData>
  <sheetProtection selectLockedCells="1"/>
  <mergeCells count="18">
    <mergeCell ref="A18:J18"/>
    <mergeCell ref="A5:J5"/>
    <mergeCell ref="A6:J6"/>
    <mergeCell ref="A7:I7"/>
    <mergeCell ref="A17:B17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800-000000000000}"/>
    <hyperlink ref="A6:J6" location="Table_of_Contents" display="Table of Contents" xr:uid="{00000000-0004-0000-5800-000001000000}"/>
    <hyperlink ref="A9" r:id="rId1" xr:uid="{00000000-0004-0000-5800-000002000000}"/>
  </hyperlinks>
  <pageMargins left="0.75" right="0.75" top="1" bottom="1" header="0.5" footer="0.5"/>
  <headerFooter alignWithMargins="0"/>
</worksheet>
</file>

<file path=xl/worksheets/sheet9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900-000000000000}">
  <dimension ref="A1:J14"/>
  <sheetViews>
    <sheetView showZeros="0" workbookViewId="0">
      <selection activeCell="B12" sqref="B12"/>
    </sheetView>
  </sheetViews>
  <sheetFormatPr defaultRowHeight="12.75" x14ac:dyDescent="0.2"/>
  <cols>
    <col min="1" max="1" width="29.7109375" customWidth="1"/>
    <col min="2" max="2" width="23.7109375" customWidth="1"/>
    <col min="9" max="9" width="19.140625" customWidth="1"/>
    <col min="10" max="10" width="18.57031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832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I13</f>
        <v>0</v>
      </c>
    </row>
    <row r="8" spans="1:10" ht="23.25" x14ac:dyDescent="0.35">
      <c r="A8" s="8" t="s">
        <v>57</v>
      </c>
      <c r="B8" s="469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9" t="s">
        <v>8</v>
      </c>
      <c r="J8" s="469" t="s">
        <v>10</v>
      </c>
    </row>
    <row r="9" spans="1:10" ht="23.25" x14ac:dyDescent="0.2">
      <c r="A9" s="189" t="s">
        <v>734</v>
      </c>
      <c r="B9" s="470"/>
      <c r="C9" s="470"/>
      <c r="D9" s="470"/>
      <c r="E9" s="470"/>
      <c r="F9" s="470"/>
      <c r="G9" s="470"/>
      <c r="H9" s="470"/>
      <c r="I9" s="470"/>
      <c r="J9" s="470"/>
    </row>
    <row r="10" spans="1:10" ht="23.25" x14ac:dyDescent="0.35">
      <c r="A10" s="18" t="s">
        <v>536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101">
        <f>SUM(C10:H10)</f>
        <v>0</v>
      </c>
      <c r="J10" s="99">
        <f>B10*I10</f>
        <v>0</v>
      </c>
    </row>
    <row r="11" spans="1:10" ht="23.25" x14ac:dyDescent="0.35">
      <c r="A11" s="18" t="s">
        <v>537</v>
      </c>
      <c r="B11" s="26">
        <v>2.5</v>
      </c>
      <c r="C11" s="23">
        <v>0</v>
      </c>
      <c r="D11" s="23"/>
      <c r="E11" s="23"/>
      <c r="F11" s="23"/>
      <c r="G11" s="23"/>
      <c r="H11" s="23">
        <v>0</v>
      </c>
      <c r="I11" s="101">
        <f>SUM(C11:H11)</f>
        <v>0</v>
      </c>
      <c r="J11" s="99">
        <f>B11*I11</f>
        <v>0</v>
      </c>
    </row>
    <row r="12" spans="1:10" ht="23.25" x14ac:dyDescent="0.35">
      <c r="A12" s="8" t="s">
        <v>57</v>
      </c>
      <c r="B12" s="53" t="s">
        <v>808</v>
      </c>
      <c r="C12" s="7">
        <v>2</v>
      </c>
      <c r="D12" s="76">
        <v>4</v>
      </c>
      <c r="E12" s="76">
        <v>6</v>
      </c>
      <c r="F12" s="76">
        <v>8</v>
      </c>
      <c r="G12" s="76">
        <v>10</v>
      </c>
      <c r="H12" s="76">
        <v>12</v>
      </c>
      <c r="I12" s="20" t="s">
        <v>8</v>
      </c>
      <c r="J12" s="19" t="s">
        <v>10</v>
      </c>
    </row>
    <row r="13" spans="1:10" s="58" customFormat="1" ht="23.25" customHeight="1" x14ac:dyDescent="0.35">
      <c r="A13" s="363" t="s">
        <v>763</v>
      </c>
      <c r="B13" s="365"/>
      <c r="C13" s="90">
        <f t="shared" ref="C13:J13" si="0">SUM(C10:C11)</f>
        <v>0</v>
      </c>
      <c r="D13" s="90">
        <f t="shared" si="0"/>
        <v>0</v>
      </c>
      <c r="E13" s="90">
        <f t="shared" si="0"/>
        <v>0</v>
      </c>
      <c r="F13" s="90">
        <f t="shared" si="0"/>
        <v>0</v>
      </c>
      <c r="G13" s="90">
        <f t="shared" si="0"/>
        <v>0</v>
      </c>
      <c r="H13" s="90">
        <f t="shared" si="0"/>
        <v>0</v>
      </c>
      <c r="I13" s="90">
        <f t="shared" si="0"/>
        <v>0</v>
      </c>
      <c r="J13" s="91">
        <f t="shared" si="0"/>
        <v>0</v>
      </c>
    </row>
    <row r="14" spans="1:10" ht="24.95" customHeight="1" x14ac:dyDescent="0.2">
      <c r="A14" s="458" t="s">
        <v>756</v>
      </c>
      <c r="B14" s="459"/>
      <c r="C14" s="459"/>
      <c r="D14" s="459"/>
      <c r="E14" s="459"/>
      <c r="F14" s="459"/>
      <c r="G14" s="459"/>
      <c r="H14" s="459"/>
      <c r="I14" s="459"/>
      <c r="J14" s="460"/>
    </row>
  </sheetData>
  <sheetProtection selectLockedCells="1"/>
  <mergeCells count="18">
    <mergeCell ref="A14:J14"/>
    <mergeCell ref="A5:J5"/>
    <mergeCell ref="A6:J6"/>
    <mergeCell ref="A7:I7"/>
    <mergeCell ref="A13:B13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900-000000000000}"/>
    <hyperlink ref="A6:J6" location="Table_of_Contents" display="Table of Contents" xr:uid="{00000000-0004-0000-5900-000001000000}"/>
    <hyperlink ref="A9" r:id="rId1" xr:uid="{00000000-0004-0000-59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A00-000000000000}">
  <dimension ref="A1:J22"/>
  <sheetViews>
    <sheetView showZeros="0" topLeftCell="A9" workbookViewId="0">
      <selection activeCell="B11" sqref="B11:B19"/>
    </sheetView>
  </sheetViews>
  <sheetFormatPr defaultRowHeight="12.75" x14ac:dyDescent="0.2"/>
  <cols>
    <col min="1" max="1" width="40.85546875" customWidth="1"/>
    <col min="2" max="2" width="18.7109375" customWidth="1"/>
    <col min="3" max="3" width="17.28515625" customWidth="1"/>
    <col min="4" max="4" width="14.140625" customWidth="1"/>
    <col min="8" max="8" width="13.140625" customWidth="1"/>
    <col min="9" max="9" width="17.140625" customWidth="1"/>
    <col min="10" max="10" width="18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860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I21</f>
        <v>0</v>
      </c>
    </row>
    <row r="8" spans="1:10" ht="23.25" x14ac:dyDescent="0.35">
      <c r="A8" s="5" t="s">
        <v>859</v>
      </c>
      <c r="B8" s="467" t="s">
        <v>715</v>
      </c>
      <c r="C8" s="469">
        <v>2</v>
      </c>
      <c r="D8" s="469">
        <v>4</v>
      </c>
      <c r="E8" s="469">
        <v>6</v>
      </c>
      <c r="F8" s="469">
        <v>8</v>
      </c>
      <c r="G8" s="469">
        <v>10</v>
      </c>
      <c r="H8" s="469">
        <v>12</v>
      </c>
      <c r="I8" s="467" t="s">
        <v>8</v>
      </c>
      <c r="J8" s="467" t="s">
        <v>10</v>
      </c>
    </row>
    <row r="9" spans="1:10" ht="23.25" x14ac:dyDescent="0.35">
      <c r="A9" s="135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s="64" customFormat="1" ht="23.25" x14ac:dyDescent="0.35">
      <c r="A10" s="120" t="s">
        <v>62</v>
      </c>
      <c r="B10" s="132">
        <v>2.5</v>
      </c>
      <c r="C10" s="133">
        <v>0</v>
      </c>
      <c r="D10" s="133">
        <v>0</v>
      </c>
      <c r="E10" s="133">
        <v>0</v>
      </c>
      <c r="F10" s="133">
        <v>0</v>
      </c>
      <c r="G10" s="133">
        <v>0</v>
      </c>
      <c r="H10" s="133">
        <v>0</v>
      </c>
      <c r="I10" s="134">
        <f t="shared" ref="I10:I15" si="0">SUM(C10:H10)</f>
        <v>0</v>
      </c>
      <c r="J10" s="91">
        <f t="shared" ref="J10:J15" si="1">B10*I10</f>
        <v>0</v>
      </c>
    </row>
    <row r="11" spans="1:10" ht="23.25" x14ac:dyDescent="0.35">
      <c r="A11" s="112" t="s">
        <v>63</v>
      </c>
      <c r="B11" s="132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12" t="s">
        <v>170</v>
      </c>
      <c r="B12" s="132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s="58" customFormat="1" ht="23.25" x14ac:dyDescent="0.35">
      <c r="A13" s="115" t="s">
        <v>172</v>
      </c>
      <c r="B13" s="132">
        <v>2.5</v>
      </c>
      <c r="C13" s="39">
        <v>0</v>
      </c>
      <c r="D13" s="39">
        <v>0</v>
      </c>
      <c r="E13" s="39">
        <v>0</v>
      </c>
      <c r="F13" s="39">
        <v>0</v>
      </c>
      <c r="G13" s="39">
        <v>0</v>
      </c>
      <c r="H13" s="39">
        <v>0</v>
      </c>
      <c r="I13" s="39">
        <f t="shared" si="0"/>
        <v>0</v>
      </c>
      <c r="J13" s="136">
        <f t="shared" si="1"/>
        <v>0</v>
      </c>
    </row>
    <row r="14" spans="1:10" ht="23.25" x14ac:dyDescent="0.35">
      <c r="A14" s="112" t="s">
        <v>861</v>
      </c>
      <c r="B14" s="132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12" t="s">
        <v>158</v>
      </c>
      <c r="B15" s="132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12" t="s">
        <v>955</v>
      </c>
      <c r="B16" s="132">
        <v>2.5</v>
      </c>
      <c r="C16" s="23"/>
      <c r="D16" s="23"/>
      <c r="E16" s="23"/>
      <c r="F16" s="23"/>
      <c r="G16" s="23"/>
      <c r="H16" s="23"/>
      <c r="I16" s="134">
        <f t="shared" ref="I16:I19" si="2">SUM(C16:H16)</f>
        <v>0</v>
      </c>
      <c r="J16" s="91">
        <f t="shared" ref="J16:J19" si="3">B16*I16</f>
        <v>0</v>
      </c>
    </row>
    <row r="17" spans="1:10" ht="23.25" x14ac:dyDescent="0.35">
      <c r="A17" s="112" t="s">
        <v>956</v>
      </c>
      <c r="B17" s="132">
        <v>2.5</v>
      </c>
      <c r="C17" s="23"/>
      <c r="D17" s="23"/>
      <c r="E17" s="23"/>
      <c r="F17" s="23"/>
      <c r="G17" s="23"/>
      <c r="H17" s="23">
        <v>0</v>
      </c>
      <c r="I17" s="134">
        <f t="shared" si="2"/>
        <v>0</v>
      </c>
      <c r="J17" s="91">
        <f t="shared" si="3"/>
        <v>0</v>
      </c>
    </row>
    <row r="18" spans="1:10" ht="23.25" x14ac:dyDescent="0.35">
      <c r="A18" s="112" t="s">
        <v>957</v>
      </c>
      <c r="B18" s="132">
        <v>2.5</v>
      </c>
      <c r="C18" s="23"/>
      <c r="D18" s="23"/>
      <c r="E18" s="23"/>
      <c r="F18" s="23"/>
      <c r="G18" s="23">
        <v>0</v>
      </c>
      <c r="H18" s="23"/>
      <c r="I18" s="134">
        <f t="shared" si="2"/>
        <v>0</v>
      </c>
      <c r="J18" s="91">
        <f t="shared" si="3"/>
        <v>0</v>
      </c>
    </row>
    <row r="19" spans="1:10" ht="23.25" x14ac:dyDescent="0.35">
      <c r="A19" s="112" t="s">
        <v>958</v>
      </c>
      <c r="B19" s="132">
        <v>2.5</v>
      </c>
      <c r="C19" s="23"/>
      <c r="D19" s="23"/>
      <c r="E19" s="23"/>
      <c r="F19" s="23">
        <v>0</v>
      </c>
      <c r="G19" s="23"/>
      <c r="H19" s="23"/>
      <c r="I19" s="134">
        <f t="shared" si="2"/>
        <v>0</v>
      </c>
      <c r="J19" s="91">
        <f t="shared" si="3"/>
        <v>0</v>
      </c>
    </row>
    <row r="20" spans="1:10" ht="23.25" x14ac:dyDescent="0.35">
      <c r="A20" s="5" t="s">
        <v>859</v>
      </c>
      <c r="B20" s="53" t="s">
        <v>808</v>
      </c>
      <c r="C20" s="7">
        <v>2</v>
      </c>
      <c r="D20" s="76">
        <v>4</v>
      </c>
      <c r="E20" s="76">
        <v>6</v>
      </c>
      <c r="F20" s="76">
        <v>8</v>
      </c>
      <c r="G20" s="76">
        <v>10</v>
      </c>
      <c r="H20" s="76">
        <v>12</v>
      </c>
      <c r="I20" s="20" t="s">
        <v>8</v>
      </c>
      <c r="J20" s="19" t="s">
        <v>10</v>
      </c>
    </row>
    <row r="21" spans="1:10" s="58" customFormat="1" ht="23.25" customHeight="1" x14ac:dyDescent="0.35">
      <c r="A21" s="363" t="s">
        <v>763</v>
      </c>
      <c r="B21" s="365"/>
      <c r="C21" s="90">
        <f t="shared" ref="C21:J21" si="4">SUM(C10:C19)</f>
        <v>0</v>
      </c>
      <c r="D21" s="90">
        <f t="shared" si="4"/>
        <v>0</v>
      </c>
      <c r="E21" s="90">
        <f t="shared" si="4"/>
        <v>0</v>
      </c>
      <c r="F21" s="90">
        <f t="shared" si="4"/>
        <v>0</v>
      </c>
      <c r="G21" s="90">
        <f t="shared" si="4"/>
        <v>0</v>
      </c>
      <c r="H21" s="90">
        <f t="shared" si="4"/>
        <v>0</v>
      </c>
      <c r="I21" s="90">
        <f t="shared" si="4"/>
        <v>0</v>
      </c>
      <c r="J21" s="91">
        <f t="shared" si="4"/>
        <v>0</v>
      </c>
    </row>
    <row r="22" spans="1:10" ht="24.95" customHeight="1" x14ac:dyDescent="0.2">
      <c r="A22" s="458" t="s">
        <v>756</v>
      </c>
      <c r="B22" s="459"/>
      <c r="C22" s="459"/>
      <c r="D22" s="459"/>
      <c r="E22" s="459"/>
      <c r="F22" s="459"/>
      <c r="G22" s="459"/>
      <c r="H22" s="459"/>
      <c r="I22" s="459"/>
      <c r="J22" s="460"/>
    </row>
  </sheetData>
  <sheetProtection selectLockedCells="1"/>
  <mergeCells count="18">
    <mergeCell ref="A21:B21"/>
    <mergeCell ref="A22:J22"/>
    <mergeCell ref="A5:J5"/>
    <mergeCell ref="A6:J6"/>
    <mergeCell ref="A7:I7"/>
    <mergeCell ref="B8:B9"/>
    <mergeCell ref="C8:C9"/>
    <mergeCell ref="D8:D9"/>
    <mergeCell ref="E8:E9"/>
    <mergeCell ref="F8:F9"/>
    <mergeCell ref="G8:G9"/>
    <mergeCell ref="H8:H9"/>
    <mergeCell ref="A1:J1"/>
    <mergeCell ref="A2:J2"/>
    <mergeCell ref="A3:J3"/>
    <mergeCell ref="A4:J4"/>
    <mergeCell ref="I8:I9"/>
    <mergeCell ref="J8:J9"/>
  </mergeCells>
  <phoneticPr fontId="31" type="noConversion"/>
  <hyperlinks>
    <hyperlink ref="A5:J5" location="Account_Summary" display="Account Summary" xr:uid="{00000000-0004-0000-5A00-000000000000}"/>
    <hyperlink ref="A6:J6" location="Table_of_Contents" display="Table of Contents" xr:uid="{00000000-0004-0000-5A00-000001000000}"/>
    <hyperlink ref="A9" r:id="rId1" xr:uid="{00000000-0004-0000-5A00-000002000000}"/>
    <hyperlink ref="A10" r:id="rId2" xr:uid="{00000000-0004-0000-5A00-000003000000}"/>
    <hyperlink ref="A13" r:id="rId3" xr:uid="{00000000-0004-0000-5A00-000004000000}"/>
  </hyperlinks>
  <pageMargins left="0.75" right="0.75" top="1" bottom="1" header="0.5" footer="0.5"/>
  <pageSetup orientation="portrait" r:id="rId4"/>
  <headerFooter alignWithMargins="0"/>
</worksheet>
</file>

<file path=xl/worksheets/sheet9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B00-000000000000}">
  <dimension ref="A1:J19"/>
  <sheetViews>
    <sheetView showZeros="0" topLeftCell="A5" workbookViewId="0">
      <selection activeCell="B11" sqref="B11:B16"/>
    </sheetView>
  </sheetViews>
  <sheetFormatPr defaultRowHeight="12.75" x14ac:dyDescent="0.2"/>
  <cols>
    <col min="1" max="1" width="39.140625" customWidth="1"/>
    <col min="2" max="2" width="27.42578125" customWidth="1"/>
    <col min="9" max="9" width="21.7109375" customWidth="1"/>
    <col min="10" max="10" width="18.710937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833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5" t="s">
        <v>541</v>
      </c>
      <c r="B8" s="467" t="s">
        <v>715</v>
      </c>
      <c r="C8" s="469">
        <v>6</v>
      </c>
      <c r="D8" s="469">
        <v>8</v>
      </c>
      <c r="E8" s="469">
        <v>10</v>
      </c>
      <c r="F8" s="469">
        <v>12</v>
      </c>
      <c r="G8" s="469">
        <v>14</v>
      </c>
      <c r="H8" s="469">
        <v>16</v>
      </c>
      <c r="I8" s="467" t="s">
        <v>8</v>
      </c>
      <c r="J8" s="467" t="s">
        <v>10</v>
      </c>
    </row>
    <row r="9" spans="1:10" ht="23.25" x14ac:dyDescent="0.35">
      <c r="A9" s="117" t="s">
        <v>734</v>
      </c>
      <c r="B9" s="468"/>
      <c r="C9" s="470"/>
      <c r="D9" s="470"/>
      <c r="E9" s="470"/>
      <c r="F9" s="470"/>
      <c r="G9" s="470"/>
      <c r="H9" s="470"/>
      <c r="I9" s="468"/>
      <c r="J9" s="468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541</v>
      </c>
      <c r="B17" s="53" t="s">
        <v>808</v>
      </c>
      <c r="C17" s="7">
        <v>6</v>
      </c>
      <c r="D17" s="76">
        <v>8</v>
      </c>
      <c r="E17" s="76">
        <v>10</v>
      </c>
      <c r="F17" s="76">
        <v>12</v>
      </c>
      <c r="G17" s="76">
        <v>14</v>
      </c>
      <c r="H17" s="76">
        <v>16</v>
      </c>
      <c r="I17" s="20" t="s">
        <v>8</v>
      </c>
      <c r="J17" s="19" t="s">
        <v>10</v>
      </c>
    </row>
    <row r="18" spans="1:10" s="58" customFormat="1" ht="23.25" customHeight="1" x14ac:dyDescent="0.35">
      <c r="A18" s="363" t="s">
        <v>763</v>
      </c>
      <c r="B18" s="365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B00-000000000000}"/>
    <hyperlink ref="A6:J6" location="Table_of_Contents" display="Table of Contents" xr:uid="{00000000-0004-0000-5B00-000001000000}"/>
    <hyperlink ref="A9" r:id="rId1" xr:uid="{00000000-0004-0000-5B00-000002000000}"/>
  </hyperlinks>
  <pageMargins left="0.75" right="0.75" top="1" bottom="1" header="0.5" footer="0.5"/>
  <headerFooter alignWithMargins="0"/>
</worksheet>
</file>

<file path=xl/worksheets/sheet9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C00-000000000000}">
  <dimension ref="A1:J19"/>
  <sheetViews>
    <sheetView showZeros="0" topLeftCell="A7" workbookViewId="0">
      <selection activeCell="B11" sqref="B11:B16"/>
    </sheetView>
  </sheetViews>
  <sheetFormatPr defaultRowHeight="12.75" x14ac:dyDescent="0.2"/>
  <cols>
    <col min="1" max="1" width="40.5703125" customWidth="1"/>
    <col min="2" max="2" width="29.85546875" customWidth="1"/>
    <col min="9" max="9" width="24.7109375" customWidth="1"/>
    <col min="10" max="10" width="21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6" t="s">
        <v>921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I18</f>
        <v>0</v>
      </c>
    </row>
    <row r="8" spans="1:10" ht="23.25" x14ac:dyDescent="0.35">
      <c r="A8" s="5" t="s">
        <v>922</v>
      </c>
      <c r="B8" s="636" t="s">
        <v>715</v>
      </c>
      <c r="C8" s="571">
        <v>6</v>
      </c>
      <c r="D8" s="571">
        <v>8</v>
      </c>
      <c r="E8" s="571">
        <v>10</v>
      </c>
      <c r="F8" s="571">
        <v>12</v>
      </c>
      <c r="G8" s="571">
        <v>14</v>
      </c>
      <c r="H8" s="571">
        <v>16</v>
      </c>
      <c r="I8" s="469" t="s">
        <v>8</v>
      </c>
      <c r="J8" s="467" t="s">
        <v>10</v>
      </c>
    </row>
    <row r="9" spans="1:10" ht="23.25" x14ac:dyDescent="0.2">
      <c r="A9" s="193" t="s">
        <v>734</v>
      </c>
      <c r="B9" s="637"/>
      <c r="C9" s="572"/>
      <c r="D9" s="572"/>
      <c r="E9" s="572"/>
      <c r="F9" s="572"/>
      <c r="G9" s="572"/>
      <c r="H9" s="572"/>
      <c r="I9" s="470"/>
      <c r="J9" s="468"/>
    </row>
    <row r="10" spans="1:10" ht="23.25" x14ac:dyDescent="0.35">
      <c r="A10" s="18" t="s">
        <v>222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23">
        <v>0</v>
      </c>
      <c r="I10" s="43">
        <f t="shared" ref="I10:I16" si="0">SUM(C10:H10)</f>
        <v>0</v>
      </c>
      <c r="J10" s="49">
        <f t="shared" ref="J10:J16" si="1">B10*I10</f>
        <v>0</v>
      </c>
    </row>
    <row r="11" spans="1:10" ht="23.25" x14ac:dyDescent="0.35">
      <c r="A11" s="18" t="s">
        <v>542</v>
      </c>
      <c r="B11" s="26">
        <v>2.5</v>
      </c>
      <c r="C11" s="23">
        <v>0</v>
      </c>
      <c r="D11" s="23">
        <v>0</v>
      </c>
      <c r="E11" s="23">
        <v>0</v>
      </c>
      <c r="F11" s="23">
        <v>0</v>
      </c>
      <c r="G11" s="23">
        <v>0</v>
      </c>
      <c r="H11" s="23">
        <v>0</v>
      </c>
      <c r="I11" s="43">
        <f t="shared" si="0"/>
        <v>0</v>
      </c>
      <c r="J11" s="49">
        <f t="shared" si="1"/>
        <v>0</v>
      </c>
    </row>
    <row r="12" spans="1:10" ht="23.25" x14ac:dyDescent="0.35">
      <c r="A12" s="18" t="s">
        <v>543</v>
      </c>
      <c r="B12" s="26">
        <v>2.5</v>
      </c>
      <c r="C12" s="23">
        <v>0</v>
      </c>
      <c r="D12" s="23">
        <v>0</v>
      </c>
      <c r="E12" s="23">
        <v>0</v>
      </c>
      <c r="F12" s="23">
        <v>0</v>
      </c>
      <c r="G12" s="23">
        <v>0</v>
      </c>
      <c r="H12" s="23">
        <v>0</v>
      </c>
      <c r="I12" s="43">
        <f t="shared" si="0"/>
        <v>0</v>
      </c>
      <c r="J12" s="49">
        <f t="shared" si="1"/>
        <v>0</v>
      </c>
    </row>
    <row r="13" spans="1:10" ht="23.25" x14ac:dyDescent="0.35">
      <c r="A13" s="18" t="s">
        <v>544</v>
      </c>
      <c r="B13" s="26">
        <v>2.5</v>
      </c>
      <c r="C13" s="23">
        <v>0</v>
      </c>
      <c r="D13" s="23">
        <v>0</v>
      </c>
      <c r="E13" s="23">
        <v>0</v>
      </c>
      <c r="F13" s="23">
        <v>0</v>
      </c>
      <c r="G13" s="23">
        <v>0</v>
      </c>
      <c r="H13" s="23">
        <v>0</v>
      </c>
      <c r="I13" s="43">
        <f t="shared" si="0"/>
        <v>0</v>
      </c>
      <c r="J13" s="49">
        <f t="shared" si="1"/>
        <v>0</v>
      </c>
    </row>
    <row r="14" spans="1:10" ht="23.25" x14ac:dyDescent="0.35">
      <c r="A14" s="18" t="s">
        <v>545</v>
      </c>
      <c r="B14" s="26">
        <v>2.5</v>
      </c>
      <c r="C14" s="23">
        <v>0</v>
      </c>
      <c r="D14" s="23">
        <v>0</v>
      </c>
      <c r="E14" s="23">
        <v>0</v>
      </c>
      <c r="F14" s="23">
        <v>0</v>
      </c>
      <c r="G14" s="23">
        <v>0</v>
      </c>
      <c r="H14" s="23">
        <v>0</v>
      </c>
      <c r="I14" s="43">
        <f t="shared" si="0"/>
        <v>0</v>
      </c>
      <c r="J14" s="49">
        <f t="shared" si="1"/>
        <v>0</v>
      </c>
    </row>
    <row r="15" spans="1:10" ht="23.25" x14ac:dyDescent="0.35">
      <c r="A15" s="18" t="s">
        <v>546</v>
      </c>
      <c r="B15" s="26">
        <v>2.5</v>
      </c>
      <c r="C15" s="23">
        <v>0</v>
      </c>
      <c r="D15" s="23">
        <v>0</v>
      </c>
      <c r="E15" s="23">
        <v>0</v>
      </c>
      <c r="F15" s="23">
        <v>0</v>
      </c>
      <c r="G15" s="23">
        <v>0</v>
      </c>
      <c r="H15" s="23">
        <v>0</v>
      </c>
      <c r="I15" s="43">
        <f t="shared" si="0"/>
        <v>0</v>
      </c>
      <c r="J15" s="49">
        <f t="shared" si="1"/>
        <v>0</v>
      </c>
    </row>
    <row r="16" spans="1:10" ht="23.25" x14ac:dyDescent="0.35">
      <c r="A16" s="18" t="s">
        <v>547</v>
      </c>
      <c r="B16" s="26">
        <v>2.5</v>
      </c>
      <c r="C16" s="23">
        <v>0</v>
      </c>
      <c r="D16" s="23">
        <v>0</v>
      </c>
      <c r="E16" s="23">
        <v>0</v>
      </c>
      <c r="F16" s="23">
        <v>0</v>
      </c>
      <c r="G16" s="23">
        <v>0</v>
      </c>
      <c r="H16" s="23">
        <v>0</v>
      </c>
      <c r="I16" s="43">
        <f t="shared" si="0"/>
        <v>0</v>
      </c>
      <c r="J16" s="49">
        <f t="shared" si="1"/>
        <v>0</v>
      </c>
    </row>
    <row r="17" spans="1:10" ht="23.25" x14ac:dyDescent="0.35">
      <c r="A17" s="5" t="s">
        <v>548</v>
      </c>
      <c r="B17" s="53" t="s">
        <v>808</v>
      </c>
      <c r="C17" s="7">
        <v>2</v>
      </c>
      <c r="D17" s="76">
        <v>4</v>
      </c>
      <c r="E17" s="76">
        <v>6</v>
      </c>
      <c r="F17" s="76">
        <v>8</v>
      </c>
      <c r="G17" s="76">
        <v>10</v>
      </c>
      <c r="H17" s="76">
        <v>12</v>
      </c>
      <c r="I17" s="20" t="s">
        <v>8</v>
      </c>
      <c r="J17" s="19" t="s">
        <v>10</v>
      </c>
    </row>
    <row r="18" spans="1:10" s="58" customFormat="1" ht="23.25" customHeight="1" x14ac:dyDescent="0.35">
      <c r="A18" s="363" t="s">
        <v>763</v>
      </c>
      <c r="B18" s="365"/>
      <c r="C18" s="90">
        <f t="shared" ref="C18:J18" si="2">SUM(C10:C16)</f>
        <v>0</v>
      </c>
      <c r="D18" s="90">
        <f t="shared" si="2"/>
        <v>0</v>
      </c>
      <c r="E18" s="90">
        <f t="shared" si="2"/>
        <v>0</v>
      </c>
      <c r="F18" s="90">
        <f t="shared" si="2"/>
        <v>0</v>
      </c>
      <c r="G18" s="90">
        <f t="shared" si="2"/>
        <v>0</v>
      </c>
      <c r="H18" s="90">
        <f t="shared" si="2"/>
        <v>0</v>
      </c>
      <c r="I18" s="90">
        <f t="shared" si="2"/>
        <v>0</v>
      </c>
      <c r="J18" s="91">
        <f t="shared" si="2"/>
        <v>0</v>
      </c>
    </row>
    <row r="19" spans="1:10" ht="24.95" customHeight="1" x14ac:dyDescent="0.2">
      <c r="A19" s="458" t="s">
        <v>756</v>
      </c>
      <c r="B19" s="459"/>
      <c r="C19" s="459"/>
      <c r="D19" s="459"/>
      <c r="E19" s="459"/>
      <c r="F19" s="459"/>
      <c r="G19" s="459"/>
      <c r="H19" s="459"/>
      <c r="I19" s="459"/>
      <c r="J19" s="460"/>
    </row>
  </sheetData>
  <sheetProtection selectLockedCells="1"/>
  <mergeCells count="18">
    <mergeCell ref="A19:J19"/>
    <mergeCell ref="A5:J5"/>
    <mergeCell ref="A6:J6"/>
    <mergeCell ref="A7:I7"/>
    <mergeCell ref="A18:B18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C00-000000000000}"/>
    <hyperlink ref="A6:J6" location="Table_of_Contents" display="Table of Contents" xr:uid="{00000000-0004-0000-5C00-000001000000}"/>
    <hyperlink ref="A9" r:id="rId1" xr:uid="{00000000-0004-0000-5C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xl/worksheets/sheet9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5D00-000000000000}">
  <dimension ref="A1:J24"/>
  <sheetViews>
    <sheetView showZeros="0" topLeftCell="A11" workbookViewId="0">
      <selection activeCell="B11" sqref="B11:B21"/>
    </sheetView>
  </sheetViews>
  <sheetFormatPr defaultRowHeight="12.75" x14ac:dyDescent="0.2"/>
  <cols>
    <col min="1" max="1" width="40.7109375" customWidth="1"/>
    <col min="2" max="2" width="23.5703125" customWidth="1"/>
    <col min="9" max="9" width="19.5703125" customWidth="1"/>
    <col min="10" max="10" width="19.140625" customWidth="1"/>
  </cols>
  <sheetData>
    <row r="1" spans="1:10" ht="30" x14ac:dyDescent="0.2">
      <c r="A1" s="508" t="s">
        <v>754</v>
      </c>
      <c r="B1" s="508"/>
      <c r="C1" s="508"/>
      <c r="D1" s="508"/>
      <c r="E1" s="508"/>
      <c r="F1" s="508"/>
      <c r="G1" s="508"/>
      <c r="H1" s="508"/>
      <c r="I1" s="508"/>
      <c r="J1" s="508"/>
    </row>
    <row r="2" spans="1:10" s="67" customFormat="1" ht="23.25" x14ac:dyDescent="0.2">
      <c r="A2" s="472" t="s">
        <v>0</v>
      </c>
      <c r="B2" s="472"/>
      <c r="C2" s="472"/>
      <c r="D2" s="472"/>
      <c r="E2" s="472"/>
      <c r="F2" s="472"/>
      <c r="G2" s="472"/>
      <c r="H2" s="472"/>
      <c r="I2" s="472"/>
      <c r="J2" s="472"/>
    </row>
    <row r="3" spans="1:10" s="67" customFormat="1" ht="23.25" x14ac:dyDescent="0.2">
      <c r="A3" s="472" t="s">
        <v>834</v>
      </c>
      <c r="B3" s="472"/>
      <c r="C3" s="472"/>
      <c r="D3" s="472"/>
      <c r="E3" s="472"/>
      <c r="F3" s="472"/>
      <c r="G3" s="472"/>
      <c r="H3" s="472"/>
      <c r="I3" s="472"/>
      <c r="J3" s="472"/>
    </row>
    <row r="4" spans="1:10" s="67" customFormat="1" ht="23.25" x14ac:dyDescent="0.2">
      <c r="A4" s="472" t="s">
        <v>757</v>
      </c>
      <c r="B4" s="472"/>
      <c r="C4" s="472"/>
      <c r="D4" s="472"/>
      <c r="E4" s="472"/>
      <c r="F4" s="472"/>
      <c r="G4" s="472"/>
      <c r="H4" s="472"/>
      <c r="I4" s="472"/>
      <c r="J4" s="472"/>
    </row>
    <row r="5" spans="1:10" ht="23.25" x14ac:dyDescent="0.2">
      <c r="A5" s="454" t="s">
        <v>730</v>
      </c>
      <c r="B5" s="454"/>
      <c r="C5" s="454"/>
      <c r="D5" s="454"/>
      <c r="E5" s="454"/>
      <c r="F5" s="454"/>
      <c r="G5" s="454"/>
      <c r="H5" s="454"/>
      <c r="I5" s="454"/>
      <c r="J5" s="454"/>
    </row>
    <row r="6" spans="1:10" ht="24.95" customHeight="1" x14ac:dyDescent="0.2">
      <c r="A6" s="444" t="s">
        <v>729</v>
      </c>
      <c r="B6" s="444"/>
      <c r="C6" s="444"/>
      <c r="D6" s="444"/>
      <c r="E6" s="444"/>
      <c r="F6" s="444"/>
      <c r="G6" s="444"/>
      <c r="H6" s="444"/>
      <c r="I6" s="444"/>
      <c r="J6" s="444"/>
    </row>
    <row r="7" spans="1:10" s="71" customFormat="1" ht="23.25" customHeight="1" x14ac:dyDescent="0.2">
      <c r="A7" s="450" t="s">
        <v>764</v>
      </c>
      <c r="B7" s="450"/>
      <c r="C7" s="450"/>
      <c r="D7" s="450"/>
      <c r="E7" s="450"/>
      <c r="F7" s="450"/>
      <c r="G7" s="450"/>
      <c r="H7" s="450"/>
      <c r="I7" s="450"/>
      <c r="J7" s="88">
        <f>I23</f>
        <v>0</v>
      </c>
    </row>
    <row r="8" spans="1:10" ht="23.25" x14ac:dyDescent="0.35">
      <c r="A8" s="8" t="s">
        <v>60</v>
      </c>
      <c r="B8" s="636" t="s">
        <v>715</v>
      </c>
      <c r="C8" s="571">
        <v>2</v>
      </c>
      <c r="D8" s="571">
        <v>4</v>
      </c>
      <c r="E8" s="571">
        <v>6</v>
      </c>
      <c r="F8" s="571">
        <v>8</v>
      </c>
      <c r="G8" s="571">
        <v>10</v>
      </c>
      <c r="H8" s="613" t="s">
        <v>2</v>
      </c>
      <c r="I8" s="469" t="s">
        <v>8</v>
      </c>
      <c r="J8" s="469" t="s">
        <v>10</v>
      </c>
    </row>
    <row r="9" spans="1:10" ht="23.25" x14ac:dyDescent="0.2">
      <c r="A9" s="193" t="s">
        <v>734</v>
      </c>
      <c r="B9" s="637"/>
      <c r="C9" s="572"/>
      <c r="D9" s="572"/>
      <c r="E9" s="572"/>
      <c r="F9" s="572"/>
      <c r="G9" s="572"/>
      <c r="H9" s="614"/>
      <c r="I9" s="470"/>
      <c r="J9" s="470"/>
    </row>
    <row r="10" spans="1:10" ht="23.25" x14ac:dyDescent="0.35">
      <c r="A10" s="18" t="s">
        <v>62</v>
      </c>
      <c r="B10" s="26">
        <v>2.5</v>
      </c>
      <c r="C10" s="23">
        <v>0</v>
      </c>
      <c r="D10" s="23">
        <v>0</v>
      </c>
      <c r="E10" s="23">
        <v>0</v>
      </c>
      <c r="F10" s="23">
        <v>0</v>
      </c>
      <c r="G10" s="23">
        <v>0</v>
      </c>
      <c r="H10" s="614"/>
      <c r="I10" s="101">
        <f t="shared" ref="I10:I21" si="0">SUM(C10:G10)</f>
        <v>0</v>
      </c>
      <c r="J10" s="99">
        <f t="shared" ref="J10:J21" si="1">B10*I10</f>
        <v>0</v>
      </c>
    </row>
    <row r="11" spans="1:10" ht="23.25" x14ac:dyDescent="0.35">
      <c r="A11" s="18" t="s">
        <v>71</v>
      </c>
      <c r="B11" s="26">
        <v>2.5</v>
      </c>
      <c r="C11" s="23">
        <v>0</v>
      </c>
      <c r="D11" s="23"/>
      <c r="E11" s="23"/>
      <c r="F11" s="23"/>
      <c r="G11" s="23"/>
      <c r="H11" s="614"/>
      <c r="I11" s="101">
        <f t="shared" si="0"/>
        <v>0</v>
      </c>
      <c r="J11" s="99">
        <f t="shared" si="1"/>
        <v>0</v>
      </c>
    </row>
    <row r="12" spans="1:10" ht="23.25" x14ac:dyDescent="0.35">
      <c r="A12" s="18" t="s">
        <v>550</v>
      </c>
      <c r="B12" s="26">
        <v>2.5</v>
      </c>
      <c r="C12" s="23">
        <v>0</v>
      </c>
      <c r="D12" s="23"/>
      <c r="E12" s="23"/>
      <c r="F12" s="23"/>
      <c r="G12" s="23"/>
      <c r="H12" s="614"/>
      <c r="I12" s="101">
        <f t="shared" si="0"/>
        <v>0</v>
      </c>
      <c r="J12" s="99">
        <f t="shared" si="1"/>
        <v>0</v>
      </c>
    </row>
    <row r="13" spans="1:10" ht="23.25" x14ac:dyDescent="0.35">
      <c r="A13" s="18" t="s">
        <v>551</v>
      </c>
      <c r="B13" s="26">
        <v>2.5</v>
      </c>
      <c r="C13" s="23">
        <v>0</v>
      </c>
      <c r="D13" s="23"/>
      <c r="E13" s="23"/>
      <c r="F13" s="23"/>
      <c r="G13" s="23"/>
      <c r="H13" s="614"/>
      <c r="I13" s="101">
        <f t="shared" si="0"/>
        <v>0</v>
      </c>
      <c r="J13" s="99">
        <f t="shared" si="1"/>
        <v>0</v>
      </c>
    </row>
    <row r="14" spans="1:10" ht="23.25" x14ac:dyDescent="0.35">
      <c r="A14" s="18" t="s">
        <v>552</v>
      </c>
      <c r="B14" s="26">
        <v>2.5</v>
      </c>
      <c r="C14" s="23">
        <v>0</v>
      </c>
      <c r="D14" s="23"/>
      <c r="E14" s="23"/>
      <c r="F14" s="23"/>
      <c r="G14" s="23"/>
      <c r="H14" s="614"/>
      <c r="I14" s="101">
        <f t="shared" si="0"/>
        <v>0</v>
      </c>
      <c r="J14" s="99">
        <f t="shared" si="1"/>
        <v>0</v>
      </c>
    </row>
    <row r="15" spans="1:10" ht="23.25" x14ac:dyDescent="0.35">
      <c r="A15" s="18" t="s">
        <v>267</v>
      </c>
      <c r="B15" s="26">
        <v>2.5</v>
      </c>
      <c r="C15" s="23">
        <v>0</v>
      </c>
      <c r="D15" s="23"/>
      <c r="E15" s="23"/>
      <c r="F15" s="23"/>
      <c r="G15" s="23"/>
      <c r="H15" s="614"/>
      <c r="I15" s="101">
        <f t="shared" si="0"/>
        <v>0</v>
      </c>
      <c r="J15" s="99">
        <f t="shared" si="1"/>
        <v>0</v>
      </c>
    </row>
    <row r="16" spans="1:10" ht="23.25" x14ac:dyDescent="0.35">
      <c r="A16" s="18" t="s">
        <v>553</v>
      </c>
      <c r="B16" s="26">
        <v>2.5</v>
      </c>
      <c r="C16" s="23">
        <v>0</v>
      </c>
      <c r="D16" s="23"/>
      <c r="E16" s="23"/>
      <c r="F16" s="23"/>
      <c r="G16" s="23"/>
      <c r="H16" s="614"/>
      <c r="I16" s="101">
        <f t="shared" si="0"/>
        <v>0</v>
      </c>
      <c r="J16" s="99">
        <f t="shared" si="1"/>
        <v>0</v>
      </c>
    </row>
    <row r="17" spans="1:10" ht="23.25" x14ac:dyDescent="0.35">
      <c r="A17" s="18" t="s">
        <v>554</v>
      </c>
      <c r="B17" s="26">
        <v>2.5</v>
      </c>
      <c r="C17" s="23">
        <v>0</v>
      </c>
      <c r="D17" s="23"/>
      <c r="E17" s="23"/>
      <c r="F17" s="23"/>
      <c r="G17" s="23"/>
      <c r="H17" s="614"/>
      <c r="I17" s="101">
        <f t="shared" si="0"/>
        <v>0</v>
      </c>
      <c r="J17" s="99">
        <f t="shared" si="1"/>
        <v>0</v>
      </c>
    </row>
    <row r="18" spans="1:10" ht="23.25" x14ac:dyDescent="0.35">
      <c r="A18" s="18" t="s">
        <v>555</v>
      </c>
      <c r="B18" s="26">
        <v>2.5</v>
      </c>
      <c r="C18" s="23">
        <v>0</v>
      </c>
      <c r="D18" s="23"/>
      <c r="E18" s="23"/>
      <c r="F18" s="23"/>
      <c r="G18" s="23"/>
      <c r="H18" s="614"/>
      <c r="I18" s="101">
        <f t="shared" si="0"/>
        <v>0</v>
      </c>
      <c r="J18" s="99">
        <f t="shared" si="1"/>
        <v>0</v>
      </c>
    </row>
    <row r="19" spans="1:10" ht="23.25" x14ac:dyDescent="0.35">
      <c r="A19" s="18" t="s">
        <v>556</v>
      </c>
      <c r="B19" s="26">
        <v>2.5</v>
      </c>
      <c r="C19" s="23">
        <v>0</v>
      </c>
      <c r="D19" s="23"/>
      <c r="E19" s="23"/>
      <c r="F19" s="23"/>
      <c r="G19" s="23"/>
      <c r="H19" s="614"/>
      <c r="I19" s="101">
        <f t="shared" si="0"/>
        <v>0</v>
      </c>
      <c r="J19" s="99">
        <f t="shared" si="1"/>
        <v>0</v>
      </c>
    </row>
    <row r="20" spans="1:10" ht="23.25" x14ac:dyDescent="0.35">
      <c r="A20" s="18" t="s">
        <v>536</v>
      </c>
      <c r="B20" s="26">
        <v>2.5</v>
      </c>
      <c r="C20" s="23">
        <v>0</v>
      </c>
      <c r="D20" s="23"/>
      <c r="E20" s="23"/>
      <c r="F20" s="23"/>
      <c r="G20" s="23"/>
      <c r="H20" s="614"/>
      <c r="I20" s="101">
        <f t="shared" si="0"/>
        <v>0</v>
      </c>
      <c r="J20" s="99">
        <f t="shared" si="1"/>
        <v>0</v>
      </c>
    </row>
    <row r="21" spans="1:10" ht="23.25" x14ac:dyDescent="0.35">
      <c r="A21" s="18" t="s">
        <v>73</v>
      </c>
      <c r="B21" s="26">
        <v>2.5</v>
      </c>
      <c r="C21" s="23">
        <v>0</v>
      </c>
      <c r="D21" s="23"/>
      <c r="E21" s="23"/>
      <c r="F21" s="23"/>
      <c r="G21" s="23">
        <v>0</v>
      </c>
      <c r="H21" s="614"/>
      <c r="I21" s="101">
        <f t="shared" si="0"/>
        <v>0</v>
      </c>
      <c r="J21" s="99">
        <f t="shared" si="1"/>
        <v>0</v>
      </c>
    </row>
    <row r="22" spans="1:10" ht="23.25" x14ac:dyDescent="0.35">
      <c r="A22" s="8" t="s">
        <v>60</v>
      </c>
      <c r="B22" s="53" t="s">
        <v>808</v>
      </c>
      <c r="C22" s="7">
        <v>2</v>
      </c>
      <c r="D22" s="76">
        <v>4</v>
      </c>
      <c r="E22" s="76">
        <v>6</v>
      </c>
      <c r="F22" s="76">
        <v>8</v>
      </c>
      <c r="G22" s="76">
        <v>10</v>
      </c>
      <c r="H22" s="614"/>
      <c r="I22" s="20" t="s">
        <v>8</v>
      </c>
      <c r="J22" s="19" t="s">
        <v>10</v>
      </c>
    </row>
    <row r="23" spans="1:10" s="58" customFormat="1" ht="23.25" customHeight="1" x14ac:dyDescent="0.35">
      <c r="A23" s="363" t="s">
        <v>763</v>
      </c>
      <c r="B23" s="365"/>
      <c r="C23" s="90">
        <f>SUM(C10:C21)</f>
        <v>0</v>
      </c>
      <c r="D23" s="90">
        <f>SUM(D10:D21)</f>
        <v>0</v>
      </c>
      <c r="E23" s="90">
        <f>SUM(E10:E21)</f>
        <v>0</v>
      </c>
      <c r="F23" s="90">
        <f>SUM(F10:F21)</f>
        <v>0</v>
      </c>
      <c r="G23" s="90">
        <f>SUM(G10:G21)</f>
        <v>0</v>
      </c>
      <c r="H23" s="615"/>
      <c r="I23" s="90">
        <f>SUM(I10:I21)</f>
        <v>0</v>
      </c>
      <c r="J23" s="91">
        <f>SUM(J10:J21)</f>
        <v>0</v>
      </c>
    </row>
    <row r="24" spans="1:10" ht="24.95" customHeight="1" x14ac:dyDescent="0.2">
      <c r="A24" s="458" t="s">
        <v>756</v>
      </c>
      <c r="B24" s="459"/>
      <c r="C24" s="459"/>
      <c r="D24" s="459"/>
      <c r="E24" s="459"/>
      <c r="F24" s="459"/>
      <c r="G24" s="459"/>
      <c r="H24" s="459"/>
      <c r="I24" s="459"/>
      <c r="J24" s="460"/>
    </row>
  </sheetData>
  <sheetProtection selectLockedCells="1"/>
  <mergeCells count="18">
    <mergeCell ref="A24:J24"/>
    <mergeCell ref="H8:H23"/>
    <mergeCell ref="A5:J5"/>
    <mergeCell ref="A6:J6"/>
    <mergeCell ref="A7:I7"/>
    <mergeCell ref="A23:B23"/>
    <mergeCell ref="I8:I9"/>
    <mergeCell ref="J8:J9"/>
    <mergeCell ref="B8:B9"/>
    <mergeCell ref="C8:C9"/>
    <mergeCell ref="D8:D9"/>
    <mergeCell ref="E8:E9"/>
    <mergeCell ref="F8:F9"/>
    <mergeCell ref="G8:G9"/>
    <mergeCell ref="A1:J1"/>
    <mergeCell ref="A2:J2"/>
    <mergeCell ref="A3:J3"/>
    <mergeCell ref="A4:J4"/>
  </mergeCells>
  <phoneticPr fontId="31" type="noConversion"/>
  <hyperlinks>
    <hyperlink ref="A5:J5" location="Account_Summary" display="Account Summary" xr:uid="{00000000-0004-0000-5D00-000000000000}"/>
    <hyperlink ref="A6:J6" location="Table_of_Contents" display="Table of Contents" xr:uid="{00000000-0004-0000-5D00-000001000000}"/>
    <hyperlink ref="A9" r:id="rId1" xr:uid="{00000000-0004-0000-5D00-000002000000}"/>
  </hyperlinks>
  <pageMargins left="0.75" right="0.75" top="1" bottom="1" header="0.5" footer="0.5"/>
  <pageSetup orientation="portrait" horizontalDpi="4294967293" verticalDpi="0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101</vt:i4>
      </vt:variant>
      <vt:variant>
        <vt:lpstr>Named Ranges</vt:lpstr>
      </vt:variant>
      <vt:variant>
        <vt:i4>109</vt:i4>
      </vt:variant>
    </vt:vector>
  </HeadingPairs>
  <TitlesOfParts>
    <vt:vector size="210" baseType="lpstr">
      <vt:lpstr>Contact Information</vt:lpstr>
      <vt:lpstr>Table of Contents</vt:lpstr>
      <vt:lpstr>Additional</vt:lpstr>
      <vt:lpstr>Anglers Choice</vt:lpstr>
      <vt:lpstr>Ants</vt:lpstr>
      <vt:lpstr>Baitfish Flies</vt:lpstr>
      <vt:lpstr>Baitfish Imitations</vt:lpstr>
      <vt:lpstr>Beadhead Eggs</vt:lpstr>
      <vt:lpstr>Bead Head Nymphs</vt:lpstr>
      <vt:lpstr>Beetles</vt:lpstr>
      <vt:lpstr>Blood Worms</vt:lpstr>
      <vt:lpstr>Bombers</vt:lpstr>
      <vt:lpstr>Buck Bugs</vt:lpstr>
      <vt:lpstr>Bugs</vt:lpstr>
      <vt:lpstr>Bumble Bee Bombers</vt:lpstr>
      <vt:lpstr>Butterflies Dry Collar</vt:lpstr>
      <vt:lpstr>Butterflies Dry No Collar</vt:lpstr>
      <vt:lpstr>Butterflies Wet</vt:lpstr>
      <vt:lpstr>C - Flies</vt:lpstr>
      <vt:lpstr>Caddis Flies</vt:lpstr>
      <vt:lpstr>Caddis Pupa</vt:lpstr>
      <vt:lpstr>CBC Wet</vt:lpstr>
      <vt:lpstr>Chironomids</vt:lpstr>
      <vt:lpstr>Community Flies</vt:lpstr>
      <vt:lpstr>Cossebooms</vt:lpstr>
      <vt:lpstr>Crunchers</vt:lpstr>
      <vt:lpstr>Crystal Eggs</vt:lpstr>
      <vt:lpstr>Damsel Flies</vt:lpstr>
      <vt:lpstr>Deer Hair Frogs</vt:lpstr>
      <vt:lpstr>Dark Water Flies</vt:lpstr>
      <vt:lpstr>Double Bunny</vt:lpstr>
      <vt:lpstr>Drifter Flies</vt:lpstr>
      <vt:lpstr>Egg Sucking Leeches</vt:lpstr>
      <vt:lpstr>Epoxy Minnows</vt:lpstr>
      <vt:lpstr>Emerging Bead Head Nymphs</vt:lpstr>
      <vt:lpstr>Extended Body Mayflies</vt:lpstr>
      <vt:lpstr>Flash Bombers</vt:lpstr>
      <vt:lpstr>Flies with Eyes</vt:lpstr>
      <vt:lpstr>Foam Bombers</vt:lpstr>
      <vt:lpstr>Foam Bugs</vt:lpstr>
      <vt:lpstr>Glitter Bugs</vt:lpstr>
      <vt:lpstr>Glo Flies</vt:lpstr>
      <vt:lpstr>Gold &amp; Silver</vt:lpstr>
      <vt:lpstr>Grizzly Bugs</vt:lpstr>
      <vt:lpstr>Grouse Flies</vt:lpstr>
      <vt:lpstr>Hot Heads</vt:lpstr>
      <vt:lpstr>Humber River Series</vt:lpstr>
      <vt:lpstr>Humpies</vt:lpstr>
      <vt:lpstr>Krystal Bugs</vt:lpstr>
      <vt:lpstr>Long Tail Glitter Bugs</vt:lpstr>
      <vt:lpstr>Mackerel Flies</vt:lpstr>
      <vt:lpstr>Mackerel Bites</vt:lpstr>
      <vt:lpstr>MacIntoish Flies</vt:lpstr>
      <vt:lpstr>Marabou Muddlers</vt:lpstr>
      <vt:lpstr>Mini Bites</vt:lpstr>
      <vt:lpstr>Matuka</vt:lpstr>
      <vt:lpstr>Mice</vt:lpstr>
      <vt:lpstr>Minnows</vt:lpstr>
      <vt:lpstr>Muddler Minnows</vt:lpstr>
      <vt:lpstr>Nu Floatable Bombers</vt:lpstr>
      <vt:lpstr>Paddy Francis</vt:lpstr>
      <vt:lpstr>Polar Baits</vt:lpstr>
      <vt:lpstr>Rat Flies</vt:lpstr>
      <vt:lpstr>Dry Flies</vt:lpstr>
      <vt:lpstr>Salmon Wet Flies Top 10</vt:lpstr>
      <vt:lpstr>Salmon Wet</vt:lpstr>
      <vt:lpstr>Salmon Wet JC</vt:lpstr>
      <vt:lpstr>Saltwater Flies</vt:lpstr>
      <vt:lpstr>Saltwater Baitfish Flies</vt:lpstr>
      <vt:lpstr>Sea Trout Shrimp</vt:lpstr>
      <vt:lpstr>Shaggy Bombers</vt:lpstr>
      <vt:lpstr>Sheppard's Bombers</vt:lpstr>
      <vt:lpstr>Sheppard's Buck Bugs</vt:lpstr>
      <vt:lpstr>Sheppard's Bugs Chenille Tip</vt:lpstr>
      <vt:lpstr>Slinkies</vt:lpstr>
      <vt:lpstr>Smelt Bites - Weighted</vt:lpstr>
      <vt:lpstr>Sparkle Duns</vt:lpstr>
      <vt:lpstr>Special Ties</vt:lpstr>
      <vt:lpstr>Split-wing Bombers</vt:lpstr>
      <vt:lpstr>Steelhead Flies</vt:lpstr>
      <vt:lpstr>Stimulator Flies</vt:lpstr>
      <vt:lpstr>Stoneflies</vt:lpstr>
      <vt:lpstr>Streamers Regular Hook</vt:lpstr>
      <vt:lpstr>Streamers Stainless Hook</vt:lpstr>
      <vt:lpstr>Sub Bugs</vt:lpstr>
      <vt:lpstr>Surf Candy</vt:lpstr>
      <vt:lpstr>This is It Flies</vt:lpstr>
      <vt:lpstr>Today's Special</vt:lpstr>
      <vt:lpstr>Total Glow Flies</vt:lpstr>
      <vt:lpstr>Trout Flies Top 10</vt:lpstr>
      <vt:lpstr>Trout Flies</vt:lpstr>
      <vt:lpstr>Trout Fly Nymphs</vt:lpstr>
      <vt:lpstr>Tube Flies</vt:lpstr>
      <vt:lpstr>Whiskers</vt:lpstr>
      <vt:lpstr>Wigglers</vt:lpstr>
      <vt:lpstr>Woolly Buggers</vt:lpstr>
      <vt:lpstr>Wooly Worms Regular</vt:lpstr>
      <vt:lpstr>Wooly Worms Weighted</vt:lpstr>
      <vt:lpstr>Zonkers Regular</vt:lpstr>
      <vt:lpstr>Wulff Bombers</vt:lpstr>
      <vt:lpstr>Zonkers Weighted</vt:lpstr>
      <vt:lpstr>Account_Summary</vt:lpstr>
      <vt:lpstr>Additional</vt:lpstr>
      <vt:lpstr>Anglers_Choice</vt:lpstr>
      <vt:lpstr>Baitfish_Flies</vt:lpstr>
      <vt:lpstr>BAITFISH_IMITATION_FLIES</vt:lpstr>
      <vt:lpstr>Bead_Head_Nymphs</vt:lpstr>
      <vt:lpstr>Beadhead_Eggs</vt:lpstr>
      <vt:lpstr>Beetles</vt:lpstr>
      <vt:lpstr>BLOOD_WORMS</vt:lpstr>
      <vt:lpstr>Bombers</vt:lpstr>
      <vt:lpstr>Buck_Bugs</vt:lpstr>
      <vt:lpstr>Bugs</vt:lpstr>
      <vt:lpstr>Bumble_Bee_Bombers</vt:lpstr>
      <vt:lpstr>Butterflies___Dry_Collar_Hackle</vt:lpstr>
      <vt:lpstr>Butterflies___Wet</vt:lpstr>
      <vt:lpstr>Butterflies_Dry___No_Collar_Hackle</vt:lpstr>
      <vt:lpstr>C___FLIES</vt:lpstr>
      <vt:lpstr>CADDIS_FLIES</vt:lpstr>
      <vt:lpstr>Caddis_Papa</vt:lpstr>
      <vt:lpstr>CBC_Flies___Wet</vt:lpstr>
      <vt:lpstr>CBC_Wet</vt:lpstr>
      <vt:lpstr>CHIRONOMIDS</vt:lpstr>
      <vt:lpstr>COMMUNITY_FLIES</vt:lpstr>
      <vt:lpstr>Cossebooms</vt:lpstr>
      <vt:lpstr>CRUNCHERS</vt:lpstr>
      <vt:lpstr>Crystal_Eggs</vt:lpstr>
      <vt:lpstr>Customer_Name</vt:lpstr>
      <vt:lpstr>Dark_Water_Flies</vt:lpstr>
      <vt:lpstr>Deer_Hair_Frogs</vt:lpstr>
      <vt:lpstr>Double_Bunny</vt:lpstr>
      <vt:lpstr>Drifter_Flies</vt:lpstr>
      <vt:lpstr>Egg_Sucking_Leeches</vt:lpstr>
      <vt:lpstr>Emerging_Bead_Head_Nymphs</vt:lpstr>
      <vt:lpstr>Epoxy_Minnows___Weighted</vt:lpstr>
      <vt:lpstr>Extended_Body_Mayflies</vt:lpstr>
      <vt:lpstr>Flash_Bombers</vt:lpstr>
      <vt:lpstr>Flies_with_Eyes</vt:lpstr>
      <vt:lpstr>Foam_Bombers</vt:lpstr>
      <vt:lpstr>Foam_Bugs</vt:lpstr>
      <vt:lpstr>Glo_Flies</vt:lpstr>
      <vt:lpstr>Gold___Silver_Series</vt:lpstr>
      <vt:lpstr>Grizzly_Bugs</vt:lpstr>
      <vt:lpstr>Grouse_Flies</vt:lpstr>
      <vt:lpstr>Hot_Heads</vt:lpstr>
      <vt:lpstr>Humber_River_Series</vt:lpstr>
      <vt:lpstr>Humpies</vt:lpstr>
      <vt:lpstr>Krystal_Bugs</vt:lpstr>
      <vt:lpstr>Long_Tail_Glitter_Bugs</vt:lpstr>
      <vt:lpstr>MacIntoish___Dry_Flies</vt:lpstr>
      <vt:lpstr>MACKEREL_BITES</vt:lpstr>
      <vt:lpstr>Mackerel_Flies___Regular_Lacguered</vt:lpstr>
      <vt:lpstr>Marabou_Muddlers</vt:lpstr>
      <vt:lpstr>Matuka</vt:lpstr>
      <vt:lpstr>Mice</vt:lpstr>
      <vt:lpstr>MINI_BITES</vt:lpstr>
      <vt:lpstr>Minnows</vt:lpstr>
      <vt:lpstr>Muddler_Minnows</vt:lpstr>
      <vt:lpstr>New_Flies_for_2017</vt:lpstr>
      <vt:lpstr>Nu_Floatable_Bombers</vt:lpstr>
      <vt:lpstr>Paddy_Francis</vt:lpstr>
      <vt:lpstr>Polar_Baits</vt:lpstr>
      <vt:lpstr>'Caddis Pupa'!Print_Area</vt:lpstr>
      <vt:lpstr>R.A.T._Series</vt:lpstr>
      <vt:lpstr>Regular_Dry_Flies</vt:lpstr>
      <vt:lpstr>SALMON_FLIES___WET</vt:lpstr>
      <vt:lpstr>Salmon_Flies___Wet_JC</vt:lpstr>
      <vt:lpstr>Salmon_Flies_Wet___Single_Hook</vt:lpstr>
      <vt:lpstr>Salmon_Flies_Wet___Single_Hook_JC</vt:lpstr>
      <vt:lpstr>Salmon_Wet_JC</vt:lpstr>
      <vt:lpstr>Saltwater_Baitfish_Flies</vt:lpstr>
      <vt:lpstr>Saltwater_Flies</vt:lpstr>
      <vt:lpstr>Sea_Trout_Shrimp</vt:lpstr>
      <vt:lpstr>SHAGGY_BOMBERS</vt:lpstr>
      <vt:lpstr>Sheppard_s_Bombers___Fl._Chenille_Tip</vt:lpstr>
      <vt:lpstr>Sheppard_s_Buck_Bugs</vt:lpstr>
      <vt:lpstr>Sheppard_s_Bugs___Fl._Chenille_Tip</vt:lpstr>
      <vt:lpstr>Sheppards_Bugs</vt:lpstr>
      <vt:lpstr>Slinkies</vt:lpstr>
      <vt:lpstr>SMELT_BITES___WEIGHTED</vt:lpstr>
      <vt:lpstr>Sparkle_Duns</vt:lpstr>
      <vt:lpstr>Special_Ties</vt:lpstr>
      <vt:lpstr>Split_wing_Bombers</vt:lpstr>
      <vt:lpstr>Steelhead_Flies</vt:lpstr>
      <vt:lpstr>Stimulator_Flies</vt:lpstr>
      <vt:lpstr>Stoneflies</vt:lpstr>
      <vt:lpstr>Streamers___Regular_Hook</vt:lpstr>
      <vt:lpstr>Streamers___Stainless_Hook</vt:lpstr>
      <vt:lpstr>Streamers_Regular</vt:lpstr>
      <vt:lpstr>SUB_BUGS</vt:lpstr>
      <vt:lpstr>SURF_CANDY</vt:lpstr>
      <vt:lpstr>Table_of_Contents</vt:lpstr>
      <vt:lpstr>This_is_It_Flies</vt:lpstr>
      <vt:lpstr>Today_s_Special</vt:lpstr>
      <vt:lpstr>Todays_Fly_Special</vt:lpstr>
      <vt:lpstr>TOP_10_SALMON_WET_FLIES_FOR_NEWFOUNDLAND</vt:lpstr>
      <vt:lpstr>Top_10_Trout_Flies</vt:lpstr>
      <vt:lpstr>TOP_10_TROUT_FLIES_FOR_NEWFOUNDLAND</vt:lpstr>
      <vt:lpstr>Total_Glow_Flies</vt:lpstr>
      <vt:lpstr>Trout_Flies</vt:lpstr>
      <vt:lpstr>Trout_Fly_Nymphs</vt:lpstr>
      <vt:lpstr>Tube_Flies</vt:lpstr>
      <vt:lpstr>Whiskers</vt:lpstr>
      <vt:lpstr>Wigglers</vt:lpstr>
      <vt:lpstr>Woolly_Buggers</vt:lpstr>
      <vt:lpstr>Wooly_Worms_Regular</vt:lpstr>
      <vt:lpstr>Wooly_Worms_Weighted</vt:lpstr>
      <vt:lpstr>Wulff_Bombers</vt:lpstr>
      <vt:lpstr>Zonkers___Regular</vt:lpstr>
      <vt:lpstr>Zonkers___Weighted</vt:lpstr>
    </vt:vector>
  </TitlesOfParts>
  <Company>The College of the North Atlantic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mail@flies4fishing.com</dc:creator>
  <cp:lastModifiedBy>John Sheppard</cp:lastModifiedBy>
  <cp:lastPrinted>2017-08-22T13:59:50Z</cp:lastPrinted>
  <dcterms:created xsi:type="dcterms:W3CDTF">2005-03-24T11:22:18Z</dcterms:created>
  <dcterms:modified xsi:type="dcterms:W3CDTF">2023-10-08T11:58:52Z</dcterms:modified>
</cp:coreProperties>
</file>