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C:\flies4fishing\Excel Order Forms\"/>
    </mc:Choice>
  </mc:AlternateContent>
  <xr:revisionPtr revIDLastSave="0" documentId="13_ncr:1_{8E90A95A-64A6-4C8A-AB52-D5A0C6DA6F97}" xr6:coauthVersionLast="47" xr6:coauthVersionMax="47" xr10:uidLastSave="{00000000-0000-0000-0000-000000000000}"/>
  <bookViews>
    <workbookView xWindow="-120" yWindow="-120" windowWidth="20730" windowHeight="11160" firstSheet="12" activeTab="16" xr2:uid="{00000000-000D-0000-FFFF-FFFF00000000}"/>
  </bookViews>
  <sheets>
    <sheet name="Contact" sheetId="9" r:id="rId1"/>
    <sheet name="Table of Contents" sheetId="10" r:id="rId2"/>
    <sheet name="Ant Jigs" sheetId="12" r:id="rId3"/>
    <sheet name="Bags - Plastic" sheetId="16" r:id="rId4"/>
    <sheet name="Beads" sheetId="13" r:id="rId5"/>
    <sheet name="Zip Lock Bags" sheetId="31" r:id="rId6"/>
    <sheet name="Casting Spoons" sheetId="22" r:id="rId7"/>
    <sheet name="Colorado Blades" sheetId="23" r:id="rId8"/>
    <sheet name="Eyes" sheetId="34" r:id="rId9"/>
    <sheet name="Propeller Blades" sheetId="33" r:id="rId10"/>
    <sheet name="Teardrops" sheetId="29" r:id="rId11"/>
    <sheet name="Spring Fasteners" sheetId="28" r:id="rId12"/>
    <sheet name="Willowleaf Blades" sheetId="26" r:id="rId13"/>
    <sheet name="Hooks" sheetId="27" r:id="rId14"/>
    <sheet name="Additional Materials" sheetId="30" r:id="rId15"/>
    <sheet name="French Blades" sheetId="24" r:id="rId16"/>
    <sheet name="Indianna Blades" sheetId="25" r:id="rId17"/>
    <sheet name="Clevises" sheetId="17" r:id="rId18"/>
    <sheet name="Kits" sheetId="19" r:id="rId19"/>
    <sheet name="Tools" sheetId="20" r:id="rId20"/>
    <sheet name="Sonic In-line Blades" sheetId="32" r:id="rId21"/>
    <sheet name="Spinner Shafts" sheetId="21" r:id="rId22"/>
    <sheet name="Split Rings" sheetId="18" r:id="rId23"/>
    <sheet name="Die Cut Tape" sheetId="15" r:id="rId24"/>
    <sheet name="Spinner Bodies" sheetId="14" r:id="rId25"/>
  </sheets>
  <definedNames>
    <definedName name="Acetone">Contact!#REF!</definedName>
    <definedName name="Acid_Dyes">Contact!#REF!</definedName>
    <definedName name="Additional_Items">'Additional Materials'!$A$4</definedName>
    <definedName name="Airframe_Fly_Reel">Contact!#REF!</definedName>
    <definedName name="American_Hen_Saddles">Contact!#REF!</definedName>
    <definedName name="Amherst_Pheasant_Head_No._1">Contact!#REF!</definedName>
    <definedName name="Anglers_Choice">Contact!#REF!</definedName>
    <definedName name="Anglers_Choice_Hooks">Contact!#REF!</definedName>
    <definedName name="Anglers_Choice_Saddles">Contact!#REF!</definedName>
    <definedName name="Anglers_Choice_Saddles___Natural_Colors">Contact!#REF!</definedName>
    <definedName name="ANIMAL_HAIR">'Ant Jigs'!$E$8</definedName>
    <definedName name="Ant_Jigs">'Ant Jigs'!$E$9</definedName>
    <definedName name="Antelope">'Ant Jigs'!$E$10</definedName>
    <definedName name="Antron_Dubbing">Contact!#REF!</definedName>
    <definedName name="Antron_Yarn">'Additional Materials'!$E$4</definedName>
    <definedName name="BACKING">Contact!#REF!</definedName>
    <definedName name="Badger_Hackle_3____5__50g">Beads!$E$12</definedName>
    <definedName name="Badger_Hair">Beads!$E$10</definedName>
    <definedName name="Bags">'Bags - Plastic'!$D$7</definedName>
    <definedName name="Bead_Heads">Contact!#REF!</definedName>
    <definedName name="BEADS">Beads!$E$7</definedName>
    <definedName name="BEADS___EYES">Contact!#REF!</definedName>
    <definedName name="Bear_Hair">Contact!#REF!</definedName>
    <definedName name="Beaver">Contact!#REF!</definedName>
    <definedName name="Berkley_XL_Leader">Contact!#REF!</definedName>
    <definedName name="Bobbin_Cradle">Contact!#REF!</definedName>
    <definedName name="Bobbin_Threader">Contact!#REF!</definedName>
    <definedName name="Bobbins">Contact!#REF!</definedName>
    <definedName name="Bodkin">Contact!#REF!</definedName>
    <definedName name="BODY_MATERIALS">'Additional Materials'!$E$2</definedName>
    <definedName name="BOOKS">Contact!#REF!</definedName>
    <definedName name="Bucktails">Contact!#REF!</definedName>
    <definedName name="BUG___MOSQUITO_JACKETS">Contact!#REF!</definedName>
    <definedName name="Calf_Body_Hair">Contact!#REF!</definedName>
    <definedName name="Calf_Tails">Contact!#REF!</definedName>
    <definedName name="Caribou">Contact!#REF!</definedName>
    <definedName name="CASTING_SPOONS">'Casting Spoons'!$E$7</definedName>
    <definedName name="Chinese">Contact!#REF!</definedName>
    <definedName name="Chinese_Cock_Necks">Contact!#REF!</definedName>
    <definedName name="CLEVISES">Clevises!$F$7</definedName>
    <definedName name="COLORADO_BLADES">'Colorado Blades'!$A$3</definedName>
    <definedName name="COLORADO_METAL_BLADES">'Colorado Blades'!$E$7</definedName>
    <definedName name="COLORADO_NEWFOUNDLAND_BLADES">'Colorado Blades'!$E$117</definedName>
    <definedName name="COLORADO_STRIPPED_BLADES">'Colorado Blades'!#REF!</definedName>
    <definedName name="Cortland_Fly_Lines">'Ant Jigs'!$E$10</definedName>
    <definedName name="Crystal_Chenille">Contact!#REF!</definedName>
    <definedName name="Crystal_Egg_Balls">Contact!#REF!</definedName>
    <definedName name="Daiichi">Contact!#REF!</definedName>
    <definedName name="Danville_4_Strand_Fluorescent_Floss">Contact!#REF!</definedName>
    <definedName name="Danville_4_Strand_Regular">Contact!#REF!</definedName>
    <definedName name="Danville_Floss">Contact!#REF!</definedName>
    <definedName name="Danville_Fluorescent_Wool">Contact!#REF!</definedName>
    <definedName name="Danville_Nylon_Stretch">'Additional Materials'!$E$10</definedName>
    <definedName name="Danville_Threads">Contact!#REF!</definedName>
    <definedName name="Deer_Hair_Natural">Contact!#REF!</definedName>
    <definedName name="DIE_CUT_TAPE">'Die Cut Tape'!$E$7</definedName>
    <definedName name="DNA_Frosty_Fish_Fiber">Contact!#REF!</definedName>
    <definedName name="DNA_Holo_Fusion">Contact!#REF!</definedName>
    <definedName name="Dubbing_Needle">Contact!#REF!</definedName>
    <definedName name="Dubbing_Spinner_Set">Contact!#REF!</definedName>
    <definedName name="Duck_Quills">Contact!#REF!</definedName>
    <definedName name="DYES">Contact!#REF!</definedName>
    <definedName name="Egg_Yarn">'Additional Materials'!$E$5</definedName>
    <definedName name="EYES">Eyes!$A$3</definedName>
    <definedName name="FEATHERS">Contact!#REF!</definedName>
    <definedName name="Fibetts">Contact!#REF!</definedName>
    <definedName name="Fish_Skulls">Contact!#REF!</definedName>
    <definedName name="Fl._Rayon_Chenile">Contact!#REF!</definedName>
    <definedName name="Fl._Speckled_Chenille">Contact!#REF!</definedName>
    <definedName name="Flash_Holographic_Tinsel">Contact!#REF!</definedName>
    <definedName name="Flashabou___Regular">Contact!#REF!</definedName>
    <definedName name="Flexament">Contact!#REF!</definedName>
    <definedName name="Flexament_Thinner">Contact!#REF!</definedName>
    <definedName name="FLOATER_VEST">Contact!#REF!</definedName>
    <definedName name="FLY_BOXES">Contact!#REF!</definedName>
    <definedName name="Fly_Foam___Sheets">Contact!#REF!</definedName>
    <definedName name="FLY_LINES">'Ant Jigs'!$E$8</definedName>
    <definedName name="FLY_REELS">Contact!#REF!</definedName>
    <definedName name="FLY_RODS">Contact!#REF!</definedName>
    <definedName name="FLY_TYING_KITS">Contact!#REF!</definedName>
    <definedName name="Fox_Brown_Squirrel_Tails">Contact!#REF!</definedName>
    <definedName name="FRENCH_METAL_BLADES">'French Blades'!$E$7</definedName>
    <definedName name="Frostbite">Contact!#REF!</definedName>
    <definedName name="Goat_Hair_White">Contact!#REF!</definedName>
    <definedName name="Golden_Pheasant_Skill">Contact!#REF!</definedName>
    <definedName name="Golden_Pheasant_Skin">Contact!#REF!</definedName>
    <definedName name="Goose_Quills">Contact!#REF!</definedName>
    <definedName name="Griffin_Vise">Contact!#REF!</definedName>
    <definedName name="Griffin_Vises">Contact!#REF!</definedName>
    <definedName name="Grouse_Feathers">Contact!#REF!</definedName>
    <definedName name="HACKLE">Contact!#REF!</definedName>
    <definedName name="Hackle_Guards">Contact!#REF!</definedName>
    <definedName name="Hackle_Pliers">Contact!#REF!</definedName>
    <definedName name="Hair_Packer">Contact!#REF!</definedName>
    <definedName name="Hair_Stacker">Contact!#REF!</definedName>
    <definedName name="Hair_Tamping_Tool">Contact!#REF!</definedName>
    <definedName name="Half_Hitch_Tool">Contact!#REF!</definedName>
    <definedName name="Half_Round_Rib">Contact!#REF!</definedName>
    <definedName name="Hare_s_Mask_with_Ears">Contact!#REF!</definedName>
    <definedName name="Hare_s_Mask_without_Ears">Contact!#REF!</definedName>
    <definedName name="Hare_tron_Dubbing">Contact!#REF!</definedName>
    <definedName name="HEAD_CEMENTS___THINNERS">Contact!#REF!</definedName>
    <definedName name="Holographic_Tinsel">Contact!#REF!</definedName>
    <definedName name="Hooks">Hooks!$D$7</definedName>
    <definedName name="Hot_Tails">Contact!#REF!</definedName>
    <definedName name="IMI_Seal_Dubbing">Contact!#REF!</definedName>
    <definedName name="INDIANA_METAL_BLADES">'Indianna Blades'!$E$7</definedName>
    <definedName name="INSECT_REPELLANT">Contact!#REF!</definedName>
    <definedName name="JC_Capes">Contact!#REF!</definedName>
    <definedName name="Kevlar_Threads">Contact!#REF!</definedName>
    <definedName name="Killer_Caddis_Beads">Contact!#REF!</definedName>
    <definedName name="KITS">Kits!$D$7</definedName>
    <definedName name="KORKERS_WADING_BOOTS___ACCESSORIES">Contact!#REF!</definedName>
    <definedName name="Krystal_Flash">Contact!#REF!</definedName>
    <definedName name="Krystal_Flash_Chenille">Contact!#REF!</definedName>
    <definedName name="Lacquer_Applicator">Contact!#REF!</definedName>
    <definedName name="Lead_Wire">Contact!#REF!</definedName>
    <definedName name="LEADER_MATERIALS">Contact!#REF!</definedName>
    <definedName name="Lemon_Woodduck">Contact!#REF!</definedName>
    <definedName name="LINE_DRESSINGS___FLOATANTS">Contact!#REF!</definedName>
    <definedName name="Line_Dressings_and_Floatants">Contact!#REF!</definedName>
    <definedName name="Loon_UV_Curing_Light">Contact!#REF!</definedName>
    <definedName name="Loon_UV_Fly_Finish">Contact!#REF!</definedName>
    <definedName name="LURES">'Additional Materials'!$E$2</definedName>
    <definedName name="Mallard_Breast">Beads!$E$69</definedName>
    <definedName name="Marabou">Contact!#REF!</definedName>
    <definedName name="Markers">Contact!#REF!</definedName>
    <definedName name="Materials_Clip">Contact!#REF!</definedName>
    <definedName name="Maxima_Leader">Beads!$E$11</definedName>
    <definedName name="Maxima_Monofilament">Contact!#REF!</definedName>
    <definedName name="Metal_Beads">Beads!$E$10</definedName>
    <definedName name="Metallic_Piping">'Additional Materials'!$E$12</definedName>
    <definedName name="Metz">Contact!#REF!</definedName>
    <definedName name="Metz_Hen_Necks">Contact!#REF!</definedName>
    <definedName name="Metz_Hen_Saddles">Contact!#REF!</definedName>
    <definedName name="Metz_Magnum_Saddles">Contact!#REF!</definedName>
    <definedName name="Metz_Soft_Hackle">Contact!#REF!</definedName>
    <definedName name="Micro_Tinsel">Contact!#REF!</definedName>
    <definedName name="MISC.">Contact!#REF!</definedName>
    <definedName name="Moose_Hair">Contact!#REF!</definedName>
    <definedName name="Mustad">Contact!#REF!</definedName>
    <definedName name="Neer_Hair">Contact!#REF!</definedName>
    <definedName name="NETS">Contact!#REF!</definedName>
    <definedName name="Nubby_Tack_Fly_Boxes">Contact!#REF!</definedName>
    <definedName name="Okuma_Fly_Reels">Contact!#REF!</definedName>
    <definedName name="Order_Summary">Contact!$A$34</definedName>
    <definedName name="Ostrich">Contact!#REF!</definedName>
    <definedName name="OTHER">Contact!#REF!</definedName>
    <definedName name="Ozark_Oak_Turkey_Quills">Contact!#REF!</definedName>
    <definedName name="Partridge">Contact!#REF!</definedName>
    <definedName name="Partridge_Feathers">Contact!#REF!</definedName>
    <definedName name="Peacock">Contact!#REF!</definedName>
    <definedName name="Pflueger_President_Fly_Reels">Contact!#REF!</definedName>
    <definedName name="Pflueger_Trion_Fly_Reel">Contact!#REF!</definedName>
    <definedName name="Pflueger_Trion_Fly_Reels">Contact!#REF!</definedName>
    <definedName name="PHEASANTS">Contact!#REF!</definedName>
    <definedName name="Plastic_Bags_1_1_2__x_5___100">Contact!#REF!</definedName>
    <definedName name="Plastic_Beads">Beads!$E$12</definedName>
    <definedName name="Plastic_Fly_Boxes">Contact!#REF!</definedName>
    <definedName name="Polar_Bear_Hair">Contact!#REF!</definedName>
    <definedName name="Polypropylene">Contact!#REF!</definedName>
    <definedName name="Pro_Lak">Contact!#REF!</definedName>
    <definedName name="Pro_Lak_Thinner">Contact!#REF!</definedName>
    <definedName name="PROPELLER_BLADES">'Propeller Blades'!$E$7</definedName>
    <definedName name="Pseudo_Hackle">Contact!#REF!</definedName>
    <definedName name="Quill_Stems">Contact!#REF!</definedName>
    <definedName name="QUILLS">Contact!#REF!</definedName>
    <definedName name="RABBIT">Contact!#REF!</definedName>
    <definedName name="Rabbit_Fur_Dubbing">Contact!#REF!</definedName>
    <definedName name="Rabbit_Strips">Contact!#REF!</definedName>
    <definedName name="Rayon_Chenille">Contact!#REF!</definedName>
    <definedName name="Red___White_Lures">'Additional Materials'!$E$4</definedName>
    <definedName name="Ring_Neck_Pheasant_Skin_Male">Contact!#REF!</definedName>
    <definedName name="ROD___REEL_COMBO_CASES">Contact!#REF!</definedName>
    <definedName name="Salmon_Fly_Hen_Necks">Contact!#REF!</definedName>
    <definedName name="Schlappen_5____7__3g">Beads!$E$14</definedName>
    <definedName name="Scientific_Angler___Fly_Boxes">Contact!#REF!</definedName>
    <definedName name="Scientific_Angler_Fly_Lines">Contact!#REF!</definedName>
    <definedName name="Scud_Backs">Contact!#REF!</definedName>
    <definedName name="Seal_Fur_Dubbing">Contact!#REF!</definedName>
    <definedName name="Short_Neck_Hackle">Contact!#REF!</definedName>
    <definedName name="Silver_Pheasant_Body_Feathers__12">Contact!#REF!</definedName>
    <definedName name="Silver_Strike">Contact!#REF!</definedName>
    <definedName name="Silver_Strike_Hooks">Contact!#REF!</definedName>
    <definedName name="SLS_Dubbing">Contact!#REF!</definedName>
    <definedName name="Soft_Hackle_1_8_oz.">Beads!$E$16</definedName>
    <definedName name="Sonic_In_Line_Blades">'Sonic In-line Blades'!$E$7</definedName>
    <definedName name="Speckled_Chenille">Contact!#REF!</definedName>
    <definedName name="Spey_Hackle">Beads!$E$59</definedName>
    <definedName name="SPINNER_BODIES">'Spinner Bodies'!$F$7</definedName>
    <definedName name="SPINNER_SHAFTS">'Spinner Shafts'!$E$6</definedName>
    <definedName name="SPLIT_RINGS">'Split Rings'!$E$7</definedName>
    <definedName name="Spool_Hands">Contact!#REF!</definedName>
    <definedName name="SPRING_FASTENERS">'Spring Fasteners'!$D$7</definedName>
    <definedName name="Squirre_Tails">Contact!#REF!</definedName>
    <definedName name="Squirrel_Tails">Contact!#REF!</definedName>
    <definedName name="Streamside">Contact!#REF!</definedName>
    <definedName name="Strung_Saddle_Hackle_3____5">Contact!#REF!</definedName>
    <definedName name="Strung_Saddle_Hackle_6____8">Contact!#REF!</definedName>
    <definedName name="Summary">Contact!$A$34</definedName>
    <definedName name="Sunrise_Vise">Contact!#REF!</definedName>
    <definedName name="Sunrise_Vises">Contact!#REF!</definedName>
    <definedName name="Super_Lak">Contact!#REF!</definedName>
    <definedName name="Super_Sticky_Wax">Contact!#REF!</definedName>
    <definedName name="Swiss_Straw">Contact!#REF!</definedName>
    <definedName name="System_Two_FDly_Reel">Contact!#REF!</definedName>
    <definedName name="System_Two_Fly_Reel">Contact!#REF!</definedName>
    <definedName name="Table_of_Contents">'Table of Contents'!$A$1</definedName>
    <definedName name="TAILS">Contact!#REF!</definedName>
    <definedName name="Teal_Duck">Contact!#REF!</definedName>
    <definedName name="Teardrops">Teardrops!$E$7</definedName>
    <definedName name="Thread_Caddy">Contact!#REF!</definedName>
    <definedName name="THREADS">Contact!#REF!</definedName>
    <definedName name="Tiemco">Contact!#REF!</definedName>
    <definedName name="TODAY_S_SPECIAL">#REF!</definedName>
    <definedName name="TOOLS">Contact!#REF!</definedName>
    <definedName name="Turkey_Quills">Contact!#REF!</definedName>
    <definedName name="Ultra_Chenille">Contact!#REF!</definedName>
    <definedName name="Uni_Box_Cabinet">Contact!#REF!</definedName>
    <definedName name="Uni_Flat_Embossed_Tinsel">Contact!#REF!</definedName>
    <definedName name="Uni_Floss">Contact!#REF!</definedName>
    <definedName name="Uni_Glo_Tinsel">Contact!#REF!</definedName>
    <definedName name="Uni_Glo_Yarn">'Additional Materials'!$E$6</definedName>
    <definedName name="Uni_Mylar_Flat">Contact!#REF!</definedName>
    <definedName name="Uni_Oval_Tinsel">Contact!#REF!</definedName>
    <definedName name="Uni_Stretch">Contact!#REF!</definedName>
    <definedName name="Uni_Wire">Contact!#REF!</definedName>
    <definedName name="Uni_Yarn">'Additional Materials'!$E$11</definedName>
    <definedName name="Unicord">Contact!#REF!</definedName>
    <definedName name="Unithreads">Contact!#REF!</definedName>
    <definedName name="UTC_Threads">Contact!#REF!</definedName>
    <definedName name="UTC_Tinsel">Contact!#REF!</definedName>
    <definedName name="UV_Micro_Polar_Chenille">Contact!#REF!</definedName>
    <definedName name="UV_PRODUCTS">Contact!#REF!</definedName>
    <definedName name="Veevus_Threads">Contact!#REF!</definedName>
    <definedName name="Veniard_Dyes">Contact!#REF!</definedName>
    <definedName name="Vinyl_Cement">Contact!#REF!</definedName>
    <definedName name="Vinyl_Cement_Thinner">Contact!#REF!</definedName>
    <definedName name="VISES">Contact!#REF!</definedName>
    <definedName name="WADERS">Contact!#REF!</definedName>
    <definedName name="WADING_ACCESSORIES">Contact!#REF!</definedName>
    <definedName name="Waste_Basket">Contact!#REF!</definedName>
    <definedName name="WAXES">Contact!#REF!</definedName>
    <definedName name="Web_Wing">Contact!#REF!</definedName>
    <definedName name="Whip_Finisher">Contact!#REF!</definedName>
    <definedName name="White_Tipped_Turkey_Quills">Contact!#REF!</definedName>
    <definedName name="Whiting">Contact!#REF!</definedName>
    <definedName name="WILLOWLEAF_METAL_BLADES">'Willowleaf Blades'!$E$7</definedName>
    <definedName name="Wing_Burners">Contact!#REF!</definedName>
    <definedName name="Wing_Cutters">Contact!#REF!</definedName>
    <definedName name="WING_MATERIALS">Contact!#REF!</definedName>
    <definedName name="WIRE_SHAFTS">'Spinner Shafts'!$E$6</definedName>
    <definedName name="Woodchuck_Hair">Contact!#REF!</definedName>
    <definedName name="Woodduck_Immitation">Contact!#REF!</definedName>
    <definedName name="Zap_A_Gap">Contact!#REF!</definedName>
    <definedName name="Zip_Lock_Bags">'Zip Lock Bags'!$D$7</definedName>
    <definedName name="Zip_Lock_Bags__100__2__x_2">Contact!#REF!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34" l="1"/>
  <c r="H15" i="34"/>
  <c r="H14" i="34"/>
  <c r="H12" i="34"/>
  <c r="H11" i="34"/>
  <c r="H10" i="34"/>
  <c r="G10" i="27"/>
  <c r="G25" i="27" s="1"/>
  <c r="H21" i="21"/>
  <c r="H28" i="21"/>
  <c r="H27" i="21"/>
  <c r="H26" i="21"/>
  <c r="H25" i="21"/>
  <c r="H24" i="21"/>
  <c r="H23" i="21"/>
  <c r="H48" i="13"/>
  <c r="H122" i="23"/>
  <c r="H121" i="23"/>
  <c r="H120" i="23"/>
  <c r="H119" i="23"/>
  <c r="H116" i="23"/>
  <c r="H115" i="23"/>
  <c r="H114" i="23"/>
  <c r="H113" i="23"/>
  <c r="H112" i="23"/>
  <c r="H111" i="23"/>
  <c r="H110" i="23"/>
  <c r="H109" i="23"/>
  <c r="H107" i="23"/>
  <c r="H106" i="23"/>
  <c r="H105" i="23"/>
  <c r="H104" i="23"/>
  <c r="H103" i="23"/>
  <c r="H102" i="23"/>
  <c r="H101" i="23"/>
  <c r="H100" i="23"/>
  <c r="H98" i="23"/>
  <c r="H97" i="23"/>
  <c r="H96" i="23"/>
  <c r="H95" i="23"/>
  <c r="H94" i="23"/>
  <c r="H93" i="23"/>
  <c r="H92" i="23"/>
  <c r="H91" i="23"/>
  <c r="H89" i="23"/>
  <c r="H88" i="23"/>
  <c r="H87" i="23"/>
  <c r="H86" i="23"/>
  <c r="H85" i="23"/>
  <c r="H84" i="23"/>
  <c r="H83" i="23"/>
  <c r="H82" i="23"/>
  <c r="H80" i="23"/>
  <c r="H79" i="23"/>
  <c r="H78" i="23"/>
  <c r="H77" i="23"/>
  <c r="H76" i="23"/>
  <c r="H75" i="23"/>
  <c r="H74" i="23"/>
  <c r="H73" i="23"/>
  <c r="H71" i="23"/>
  <c r="H70" i="23"/>
  <c r="H69" i="23"/>
  <c r="H68" i="23"/>
  <c r="H67" i="23"/>
  <c r="H66" i="23"/>
  <c r="H65" i="23"/>
  <c r="H64" i="23"/>
  <c r="H63" i="23"/>
  <c r="H62" i="23"/>
  <c r="H61" i="23"/>
  <c r="H60" i="23"/>
  <c r="H59" i="23"/>
  <c r="H58" i="23"/>
  <c r="H57" i="23"/>
  <c r="H56" i="23"/>
  <c r="H55" i="23"/>
  <c r="H54" i="23"/>
  <c r="H53" i="23"/>
  <c r="H52" i="23"/>
  <c r="H50" i="23"/>
  <c r="H49" i="23"/>
  <c r="H48" i="23"/>
  <c r="H47" i="23"/>
  <c r="H46" i="23"/>
  <c r="H45" i="23"/>
  <c r="H44" i="23"/>
  <c r="H43" i="23"/>
  <c r="H42" i="23"/>
  <c r="H41" i="23"/>
  <c r="H40" i="23"/>
  <c r="H39" i="23"/>
  <c r="H38" i="23"/>
  <c r="H37" i="23"/>
  <c r="H36" i="23"/>
  <c r="H35" i="23"/>
  <c r="H34" i="23"/>
  <c r="H33" i="23"/>
  <c r="H32" i="23"/>
  <c r="H31" i="23"/>
  <c r="H29" i="23"/>
  <c r="H28" i="23"/>
  <c r="H27" i="23"/>
  <c r="H26" i="23"/>
  <c r="H25" i="23"/>
  <c r="H24" i="23"/>
  <c r="H23" i="23"/>
  <c r="H22" i="23"/>
  <c r="H21" i="23"/>
  <c r="H20" i="23"/>
  <c r="H19" i="23"/>
  <c r="H18" i="23"/>
  <c r="H17" i="23"/>
  <c r="H16" i="23"/>
  <c r="H15" i="23"/>
  <c r="H14" i="23"/>
  <c r="H13" i="23"/>
  <c r="H12" i="23"/>
  <c r="H11" i="23"/>
  <c r="H10" i="23"/>
  <c r="H85" i="13"/>
  <c r="G18" i="9"/>
  <c r="H56" i="13"/>
  <c r="H55" i="13"/>
  <c r="H54" i="13"/>
  <c r="H53" i="13"/>
  <c r="H52" i="13"/>
  <c r="H51" i="13"/>
  <c r="H50" i="13"/>
  <c r="H11" i="33"/>
  <c r="H12" i="33"/>
  <c r="H13" i="33"/>
  <c r="H15" i="33"/>
  <c r="H16" i="33"/>
  <c r="H17" i="33"/>
  <c r="H10" i="13"/>
  <c r="H11" i="13"/>
  <c r="H12" i="13"/>
  <c r="H14" i="13"/>
  <c r="H21" i="13"/>
  <c r="H22" i="13"/>
  <c r="H23" i="13"/>
  <c r="H25" i="13"/>
  <c r="H13" i="13"/>
  <c r="H15" i="13"/>
  <c r="H16" i="13"/>
  <c r="H17" i="13"/>
  <c r="H18" i="13"/>
  <c r="H24" i="13"/>
  <c r="H26" i="13"/>
  <c r="H27" i="13"/>
  <c r="H28" i="13"/>
  <c r="H29" i="13"/>
  <c r="H30" i="13"/>
  <c r="H32" i="13"/>
  <c r="H33" i="13"/>
  <c r="H34" i="13"/>
  <c r="H35" i="13"/>
  <c r="H36" i="13"/>
  <c r="H37" i="13"/>
  <c r="H38" i="13"/>
  <c r="H39" i="13"/>
  <c r="H41" i="13"/>
  <c r="H42" i="13"/>
  <c r="H43" i="13"/>
  <c r="H44" i="13"/>
  <c r="H45" i="13"/>
  <c r="H46" i="13"/>
  <c r="H47" i="13"/>
  <c r="H59" i="13"/>
  <c r="H60" i="13"/>
  <c r="H61" i="13"/>
  <c r="H62" i="13"/>
  <c r="H63" i="13"/>
  <c r="H64" i="13"/>
  <c r="H65" i="13"/>
  <c r="H66" i="13"/>
  <c r="H67" i="13"/>
  <c r="H69" i="13"/>
  <c r="H70" i="13"/>
  <c r="H71" i="13"/>
  <c r="H72" i="13"/>
  <c r="H73" i="13"/>
  <c r="H74" i="13"/>
  <c r="H75" i="13"/>
  <c r="H76" i="13"/>
  <c r="H77" i="13"/>
  <c r="H79" i="13"/>
  <c r="H80" i="13"/>
  <c r="H81" i="13"/>
  <c r="H82" i="13"/>
  <c r="H83" i="13"/>
  <c r="H84" i="13"/>
  <c r="H86" i="13"/>
  <c r="H87" i="13"/>
  <c r="H89" i="13"/>
  <c r="H90" i="13"/>
  <c r="H91" i="13"/>
  <c r="H92" i="13"/>
  <c r="H93" i="13"/>
  <c r="H94" i="13"/>
  <c r="H95" i="13"/>
  <c r="H96" i="13"/>
  <c r="H97" i="13"/>
  <c r="H99" i="13"/>
  <c r="H100" i="13"/>
  <c r="H101" i="13"/>
  <c r="H102" i="13"/>
  <c r="H103" i="13"/>
  <c r="H104" i="13"/>
  <c r="H105" i="13"/>
  <c r="H106" i="13"/>
  <c r="H107" i="13"/>
  <c r="H109" i="13"/>
  <c r="H110" i="13"/>
  <c r="H111" i="13"/>
  <c r="H112" i="13"/>
  <c r="H113" i="13"/>
  <c r="H114" i="13"/>
  <c r="H115" i="13"/>
  <c r="H116" i="13"/>
  <c r="H117" i="13"/>
  <c r="H119" i="13"/>
  <c r="H120" i="13"/>
  <c r="H121" i="13"/>
  <c r="H122" i="13"/>
  <c r="H123" i="13"/>
  <c r="H124" i="13"/>
  <c r="H125" i="13"/>
  <c r="H126" i="13"/>
  <c r="H127" i="13"/>
  <c r="H129" i="13"/>
  <c r="H130" i="13"/>
  <c r="H131" i="13"/>
  <c r="H132" i="13"/>
  <c r="H133" i="13"/>
  <c r="H134" i="13"/>
  <c r="H135" i="13"/>
  <c r="H136" i="13"/>
  <c r="H137" i="13"/>
  <c r="H139" i="13"/>
  <c r="H140" i="13"/>
  <c r="H141" i="13"/>
  <c r="H142" i="13"/>
  <c r="H11" i="32"/>
  <c r="H36" i="32"/>
  <c r="H30" i="32"/>
  <c r="H35" i="32"/>
  <c r="H34" i="32"/>
  <c r="H33" i="32"/>
  <c r="H31" i="32"/>
  <c r="H29" i="32"/>
  <c r="H28" i="32"/>
  <c r="H27" i="32"/>
  <c r="H26" i="32"/>
  <c r="H25" i="32"/>
  <c r="H24" i="32"/>
  <c r="H23" i="32"/>
  <c r="H22" i="32"/>
  <c r="H20" i="32"/>
  <c r="H19" i="32"/>
  <c r="H18" i="32"/>
  <c r="H17" i="32"/>
  <c r="H16" i="32"/>
  <c r="H12" i="32"/>
  <c r="H13" i="32"/>
  <c r="H14" i="32"/>
  <c r="H15" i="32"/>
  <c r="I20" i="17"/>
  <c r="I19" i="17"/>
  <c r="I18" i="17"/>
  <c r="I17" i="17"/>
  <c r="I16" i="17"/>
  <c r="I15" i="17"/>
  <c r="I14" i="17"/>
  <c r="I13" i="17"/>
  <c r="I12" i="17"/>
  <c r="H13" i="12"/>
  <c r="H12" i="12"/>
  <c r="H11" i="12"/>
  <c r="I43" i="14"/>
  <c r="I33" i="14"/>
  <c r="I32" i="14"/>
  <c r="H25" i="15"/>
  <c r="H24" i="15"/>
  <c r="H23" i="15"/>
  <c r="H22" i="15"/>
  <c r="H21" i="15"/>
  <c r="H20" i="15"/>
  <c r="H19" i="15"/>
  <c r="H18" i="15"/>
  <c r="H17" i="15"/>
  <c r="H16" i="15"/>
  <c r="H15" i="15"/>
  <c r="H14" i="15"/>
  <c r="H13" i="15"/>
  <c r="H12" i="15"/>
  <c r="G245" i="25"/>
  <c r="G244" i="25"/>
  <c r="G243" i="25"/>
  <c r="G242" i="25"/>
  <c r="G241" i="25"/>
  <c r="G240" i="25"/>
  <c r="G239" i="25"/>
  <c r="G238" i="25"/>
  <c r="G237" i="25"/>
  <c r="G236" i="25"/>
  <c r="G234" i="25"/>
  <c r="G233" i="25"/>
  <c r="G232" i="25"/>
  <c r="G231" i="25"/>
  <c r="G230" i="25"/>
  <c r="G229" i="25"/>
  <c r="G228" i="25"/>
  <c r="G227" i="25"/>
  <c r="G226" i="25"/>
  <c r="G225" i="25"/>
  <c r="G223" i="25"/>
  <c r="G222" i="25"/>
  <c r="G221" i="25"/>
  <c r="G220" i="25"/>
  <c r="G219" i="25"/>
  <c r="G218" i="25"/>
  <c r="G217" i="25"/>
  <c r="G216" i="25"/>
  <c r="G215" i="25"/>
  <c r="G214" i="25"/>
  <c r="G212" i="25"/>
  <c r="G211" i="25"/>
  <c r="G210" i="25"/>
  <c r="G209" i="25"/>
  <c r="G208" i="25"/>
  <c r="G207" i="25"/>
  <c r="G206" i="25"/>
  <c r="G205" i="25"/>
  <c r="G204" i="25"/>
  <c r="G203" i="25"/>
  <c r="G201" i="25"/>
  <c r="G200" i="25"/>
  <c r="G199" i="25"/>
  <c r="G198" i="25"/>
  <c r="G197" i="25"/>
  <c r="G196" i="25"/>
  <c r="G195" i="25"/>
  <c r="G194" i="25"/>
  <c r="G193" i="25"/>
  <c r="G192" i="25"/>
  <c r="G190" i="25"/>
  <c r="G189" i="25"/>
  <c r="G188" i="25"/>
  <c r="G187" i="25"/>
  <c r="G186" i="25"/>
  <c r="G185" i="25"/>
  <c r="G184" i="25"/>
  <c r="G183" i="25"/>
  <c r="G182" i="25"/>
  <c r="G181" i="25"/>
  <c r="G179" i="25"/>
  <c r="G178" i="25"/>
  <c r="G177" i="25"/>
  <c r="G176" i="25"/>
  <c r="G175" i="25"/>
  <c r="G174" i="25"/>
  <c r="G173" i="25"/>
  <c r="G172" i="25"/>
  <c r="G171" i="25"/>
  <c r="G170" i="25"/>
  <c r="G168" i="25"/>
  <c r="G167" i="25"/>
  <c r="G166" i="25"/>
  <c r="G165" i="25"/>
  <c r="G164" i="25"/>
  <c r="G163" i="25"/>
  <c r="G162" i="25"/>
  <c r="G161" i="25"/>
  <c r="G160" i="25"/>
  <c r="G159" i="25"/>
  <c r="G157" i="25"/>
  <c r="G156" i="25"/>
  <c r="G155" i="25"/>
  <c r="G154" i="25"/>
  <c r="G153" i="25"/>
  <c r="G152" i="25"/>
  <c r="G151" i="25"/>
  <c r="G150" i="25"/>
  <c r="G149" i="25"/>
  <c r="G148" i="25"/>
  <c r="G146" i="25"/>
  <c r="G145" i="25"/>
  <c r="G144" i="25"/>
  <c r="G143" i="25"/>
  <c r="G142" i="25"/>
  <c r="G141" i="25"/>
  <c r="G140" i="25"/>
  <c r="G139" i="25"/>
  <c r="G138" i="25"/>
  <c r="G137" i="25"/>
  <c r="G135" i="25"/>
  <c r="G134" i="25"/>
  <c r="G133" i="25"/>
  <c r="G132" i="25"/>
  <c r="G131" i="25"/>
  <c r="G130" i="25"/>
  <c r="G129" i="25"/>
  <c r="G128" i="25"/>
  <c r="G127" i="25"/>
  <c r="G126" i="25"/>
  <c r="G124" i="25"/>
  <c r="G123" i="25"/>
  <c r="G122" i="25"/>
  <c r="G121" i="25"/>
  <c r="G120" i="25"/>
  <c r="G119" i="25"/>
  <c r="G118" i="25"/>
  <c r="G117" i="25"/>
  <c r="G116" i="25"/>
  <c r="G115" i="25"/>
  <c r="G113" i="25"/>
  <c r="G112" i="25"/>
  <c r="G111" i="25"/>
  <c r="G110" i="25"/>
  <c r="G109" i="25"/>
  <c r="G108" i="25"/>
  <c r="G107" i="25"/>
  <c r="G106" i="25"/>
  <c r="G105" i="25"/>
  <c r="G104" i="25"/>
  <c r="G102" i="25"/>
  <c r="G101" i="25"/>
  <c r="G100" i="25"/>
  <c r="G99" i="25"/>
  <c r="G98" i="25"/>
  <c r="G97" i="25"/>
  <c r="G96" i="25"/>
  <c r="G95" i="25"/>
  <c r="G94" i="25"/>
  <c r="G93" i="25"/>
  <c r="G91" i="25"/>
  <c r="G90" i="25"/>
  <c r="G89" i="25"/>
  <c r="G88" i="25"/>
  <c r="G87" i="25"/>
  <c r="G86" i="25"/>
  <c r="G85" i="25"/>
  <c r="G84" i="25"/>
  <c r="G83" i="25"/>
  <c r="G82" i="25"/>
  <c r="G80" i="25"/>
  <c r="G79" i="25"/>
  <c r="G78" i="25"/>
  <c r="G77" i="25"/>
  <c r="G76" i="25"/>
  <c r="G75" i="25"/>
  <c r="G74" i="25"/>
  <c r="G73" i="25"/>
  <c r="G72" i="25"/>
  <c r="G68" i="25"/>
  <c r="G67" i="25"/>
  <c r="G66" i="25"/>
  <c r="G65" i="25"/>
  <c r="G64" i="25"/>
  <c r="G63" i="25"/>
  <c r="G62" i="25"/>
  <c r="G61" i="25"/>
  <c r="G60" i="25"/>
  <c r="G59" i="25"/>
  <c r="G58" i="25"/>
  <c r="G44" i="25"/>
  <c r="G43" i="25"/>
  <c r="G42" i="25"/>
  <c r="G41" i="25"/>
  <c r="G40" i="25"/>
  <c r="G37" i="25"/>
  <c r="G36" i="25"/>
  <c r="G35" i="25"/>
  <c r="G34" i="25"/>
  <c r="G33" i="25"/>
  <c r="G32" i="25"/>
  <c r="G30" i="25"/>
  <c r="G29" i="25"/>
  <c r="G28" i="25"/>
  <c r="G27" i="25"/>
  <c r="G26" i="25"/>
  <c r="G23" i="25"/>
  <c r="G22" i="25"/>
  <c r="G21" i="25"/>
  <c r="G20" i="25"/>
  <c r="G19" i="25"/>
  <c r="G18" i="25"/>
  <c r="G16" i="25"/>
  <c r="G15" i="25"/>
  <c r="G14" i="25"/>
  <c r="G13" i="25"/>
  <c r="G12" i="25"/>
  <c r="H32" i="24"/>
  <c r="H31" i="24"/>
  <c r="H30" i="24"/>
  <c r="H29" i="24"/>
  <c r="H28" i="24"/>
  <c r="H23" i="24"/>
  <c r="H22" i="24"/>
  <c r="H21" i="24"/>
  <c r="H20" i="24"/>
  <c r="H19" i="24"/>
  <c r="H18" i="24"/>
  <c r="H16" i="24"/>
  <c r="H15" i="24"/>
  <c r="H14" i="24"/>
  <c r="H13" i="24"/>
  <c r="H12" i="24"/>
  <c r="G17" i="27"/>
  <c r="G15" i="27"/>
  <c r="G14" i="27"/>
  <c r="G13" i="27"/>
  <c r="G12" i="27"/>
  <c r="H54" i="26"/>
  <c r="H53" i="26"/>
  <c r="H52" i="26"/>
  <c r="H51" i="26"/>
  <c r="H50" i="26"/>
  <c r="H49" i="26"/>
  <c r="H40" i="26"/>
  <c r="H39" i="26"/>
  <c r="H38" i="26"/>
  <c r="H37" i="26"/>
  <c r="H36" i="26"/>
  <c r="H35" i="26"/>
  <c r="H34" i="26"/>
  <c r="H32" i="26"/>
  <c r="H31" i="26"/>
  <c r="H30" i="26"/>
  <c r="H29" i="26"/>
  <c r="H28" i="26"/>
  <c r="H27" i="26"/>
  <c r="H26" i="26"/>
  <c r="H24" i="26"/>
  <c r="H23" i="26"/>
  <c r="H22" i="26"/>
  <c r="H21" i="26"/>
  <c r="H20" i="26"/>
  <c r="H19" i="26"/>
  <c r="H18" i="26"/>
  <c r="G12" i="28"/>
  <c r="G11" i="28"/>
  <c r="G10" i="28"/>
  <c r="H147" i="22"/>
  <c r="H146" i="22"/>
  <c r="H144" i="22"/>
  <c r="H143" i="22"/>
  <c r="H140" i="22"/>
  <c r="H138" i="22"/>
  <c r="H137" i="22"/>
  <c r="H136" i="22"/>
  <c r="H135" i="22"/>
  <c r="H134" i="22"/>
  <c r="H133" i="22"/>
  <c r="H131" i="22"/>
  <c r="H130" i="22"/>
  <c r="H129" i="22"/>
  <c r="H128" i="22"/>
  <c r="H127" i="22"/>
  <c r="H126" i="22"/>
  <c r="H124" i="22"/>
  <c r="H123" i="22"/>
  <c r="H122" i="22"/>
  <c r="H120" i="22"/>
  <c r="H119" i="22"/>
  <c r="H117" i="22"/>
  <c r="H116" i="22"/>
  <c r="H115" i="22"/>
  <c r="H114" i="22"/>
  <c r="H113" i="22"/>
  <c r="H112" i="22"/>
  <c r="H110" i="22"/>
  <c r="H109" i="22"/>
  <c r="H108" i="22"/>
  <c r="H107" i="22"/>
  <c r="H106" i="22"/>
  <c r="H105" i="22"/>
  <c r="H103" i="22"/>
  <c r="H102" i="22"/>
  <c r="H101" i="22"/>
  <c r="H100" i="22"/>
  <c r="H99" i="22"/>
  <c r="H98" i="22"/>
  <c r="H96" i="22"/>
  <c r="H95" i="22"/>
  <c r="H94" i="22"/>
  <c r="H93" i="22"/>
  <c r="H92" i="22"/>
  <c r="H91" i="22"/>
  <c r="H89" i="22"/>
  <c r="H88" i="22"/>
  <c r="H87" i="22"/>
  <c r="H86" i="22"/>
  <c r="H85" i="22"/>
  <c r="H84" i="22"/>
  <c r="H82" i="22"/>
  <c r="H81" i="22"/>
  <c r="H80" i="22"/>
  <c r="H79" i="22"/>
  <c r="H78" i="22"/>
  <c r="H77" i="22"/>
  <c r="H75" i="22"/>
  <c r="H74" i="22"/>
  <c r="H73" i="22"/>
  <c r="H72" i="22"/>
  <c r="H71" i="22"/>
  <c r="H70" i="22"/>
  <c r="H68" i="22"/>
  <c r="H67" i="22"/>
  <c r="H66" i="22"/>
  <c r="H65" i="22"/>
  <c r="H64" i="22"/>
  <c r="H63" i="22"/>
  <c r="H61" i="22"/>
  <c r="H60" i="22"/>
  <c r="H59" i="22"/>
  <c r="H58" i="22"/>
  <c r="H57" i="22"/>
  <c r="H56" i="22"/>
  <c r="H54" i="22"/>
  <c r="H53" i="22"/>
  <c r="H52" i="22"/>
  <c r="H51" i="22"/>
  <c r="H50" i="22"/>
  <c r="H49" i="22"/>
  <c r="H47" i="22"/>
  <c r="H46" i="22"/>
  <c r="H45" i="22"/>
  <c r="H44" i="22"/>
  <c r="H43" i="22"/>
  <c r="H40" i="22"/>
  <c r="H39" i="22"/>
  <c r="H38" i="22"/>
  <c r="H36" i="22"/>
  <c r="H35" i="22"/>
  <c r="H34" i="22"/>
  <c r="H32" i="22"/>
  <c r="H31" i="22"/>
  <c r="H30" i="22"/>
  <c r="H28" i="22"/>
  <c r="H27" i="22"/>
  <c r="H26" i="22"/>
  <c r="J51" i="9"/>
  <c r="J36" i="9" s="1"/>
  <c r="H10" i="12"/>
  <c r="H14" i="12"/>
  <c r="B6" i="10" s="1"/>
  <c r="G9" i="16"/>
  <c r="H11" i="24"/>
  <c r="H27" i="24"/>
  <c r="G46" i="25"/>
  <c r="G11" i="25"/>
  <c r="G25" i="25"/>
  <c r="G39" i="25"/>
  <c r="G47" i="25"/>
  <c r="G48" i="25"/>
  <c r="G49" i="25"/>
  <c r="G50" i="25"/>
  <c r="G51" i="25"/>
  <c r="G52" i="25"/>
  <c r="G53" i="25"/>
  <c r="G54" i="25"/>
  <c r="G55" i="25"/>
  <c r="G56" i="25"/>
  <c r="G71" i="25"/>
  <c r="H10" i="26"/>
  <c r="H11" i="26"/>
  <c r="H12" i="26"/>
  <c r="H13" i="26"/>
  <c r="H14" i="26"/>
  <c r="H15" i="26"/>
  <c r="H16" i="26"/>
  <c r="H42" i="26"/>
  <c r="H43" i="26"/>
  <c r="H44" i="26"/>
  <c r="H45" i="26"/>
  <c r="H46" i="26"/>
  <c r="H47" i="26"/>
  <c r="H10" i="22"/>
  <c r="H11" i="22"/>
  <c r="H12" i="22"/>
  <c r="H14" i="22"/>
  <c r="H15" i="22"/>
  <c r="H16" i="22"/>
  <c r="H18" i="22"/>
  <c r="H19" i="22"/>
  <c r="H20" i="22"/>
  <c r="H22" i="22"/>
  <c r="H23" i="22"/>
  <c r="H24" i="22"/>
  <c r="H42" i="22"/>
  <c r="H121" i="22"/>
  <c r="I11" i="17"/>
  <c r="H10" i="15"/>
  <c r="G19" i="27"/>
  <c r="G11" i="27"/>
  <c r="G20" i="27"/>
  <c r="G21" i="27"/>
  <c r="G22" i="27"/>
  <c r="G23" i="27"/>
  <c r="G24" i="27"/>
  <c r="F9" i="19"/>
  <c r="F12" i="19"/>
  <c r="F10" i="10" s="1"/>
  <c r="I11" i="14"/>
  <c r="I12" i="14"/>
  <c r="I22" i="14"/>
  <c r="H9" i="21"/>
  <c r="H10" i="21"/>
  <c r="H11" i="21"/>
  <c r="H12" i="21"/>
  <c r="H13" i="21"/>
  <c r="H14" i="21"/>
  <c r="H15" i="21"/>
  <c r="H16" i="21"/>
  <c r="H17" i="21"/>
  <c r="H18" i="21"/>
  <c r="H20" i="21"/>
  <c r="G9" i="28"/>
  <c r="G13" i="28"/>
  <c r="H23" i="10" s="1"/>
  <c r="H10" i="18"/>
  <c r="H9" i="29"/>
  <c r="G10" i="31"/>
  <c r="G15" i="31"/>
  <c r="J21" i="10"/>
  <c r="G10" i="16"/>
  <c r="G11" i="16"/>
  <c r="G16" i="16"/>
  <c r="B8" i="10"/>
  <c r="G12" i="16"/>
  <c r="G13" i="16"/>
  <c r="G14" i="16"/>
  <c r="G15" i="16"/>
  <c r="G11" i="31"/>
  <c r="G12" i="31"/>
  <c r="G13" i="31"/>
  <c r="G14" i="31"/>
  <c r="G9" i="20"/>
  <c r="G10" i="20"/>
  <c r="G11" i="20"/>
  <c r="G12" i="20"/>
  <c r="G13" i="20"/>
  <c r="F10" i="19"/>
  <c r="F11" i="19"/>
  <c r="H45" i="18"/>
  <c r="H19" i="29"/>
  <c r="H18" i="29"/>
  <c r="H17" i="29"/>
  <c r="H16" i="29"/>
  <c r="H15" i="29"/>
  <c r="H14" i="29"/>
  <c r="H13" i="29"/>
  <c r="H12" i="29"/>
  <c r="H11" i="29"/>
  <c r="H10" i="29"/>
  <c r="H44" i="18"/>
  <c r="H43" i="18"/>
  <c r="H42" i="18"/>
  <c r="H41" i="18"/>
  <c r="H40" i="18"/>
  <c r="H39" i="18"/>
  <c r="H38" i="18"/>
  <c r="H37" i="18"/>
  <c r="H36" i="18"/>
  <c r="H35" i="18"/>
  <c r="H34" i="18"/>
  <c r="H33" i="18"/>
  <c r="H32" i="18"/>
  <c r="H31" i="18"/>
  <c r="H30" i="18"/>
  <c r="H29" i="18"/>
  <c r="H28" i="18"/>
  <c r="H27" i="18"/>
  <c r="H26" i="18"/>
  <c r="H25" i="18"/>
  <c r="H24" i="18"/>
  <c r="H23" i="18"/>
  <c r="H22" i="18"/>
  <c r="H21" i="18"/>
  <c r="H20" i="18"/>
  <c r="H19" i="18"/>
  <c r="H18" i="18"/>
  <c r="H17" i="18"/>
  <c r="H16" i="18"/>
  <c r="H15" i="18"/>
  <c r="H14" i="18"/>
  <c r="H13" i="18"/>
  <c r="H12" i="18"/>
  <c r="H11" i="18"/>
  <c r="H11" i="15"/>
  <c r="C31" i="9"/>
  <c r="J33" i="9"/>
  <c r="I54" i="9"/>
  <c r="I39" i="9"/>
  <c r="G20" i="9"/>
  <c r="G19" i="9"/>
  <c r="G17" i="9"/>
  <c r="G16" i="9"/>
  <c r="G15" i="9"/>
  <c r="C27" i="9"/>
  <c r="C28" i="9"/>
  <c r="C29" i="9"/>
  <c r="C30" i="9"/>
  <c r="C32" i="9"/>
  <c r="C33" i="9"/>
  <c r="F27" i="9"/>
  <c r="F28" i="9"/>
  <c r="F29" i="9"/>
  <c r="F30" i="9"/>
  <c r="F31" i="9"/>
  <c r="F32" i="9"/>
  <c r="H17" i="34" l="1"/>
  <c r="D15" i="10" s="1"/>
  <c r="D24" i="10"/>
  <c r="I52" i="14"/>
  <c r="H21" i="10" s="1"/>
  <c r="H26" i="15"/>
  <c r="D11" i="10" s="1"/>
  <c r="H46" i="18"/>
  <c r="J5" i="10" s="1"/>
  <c r="H29" i="21"/>
  <c r="H22" i="10" s="1"/>
  <c r="H37" i="32"/>
  <c r="B21" i="10" s="1"/>
  <c r="I32" i="17"/>
  <c r="D5" i="10" s="1"/>
  <c r="G246" i="25"/>
  <c r="B17" i="10" s="1"/>
  <c r="H47" i="24"/>
  <c r="B16" i="10" s="1"/>
  <c r="H55" i="26"/>
  <c r="B22" i="10" s="1"/>
  <c r="H20" i="29"/>
  <c r="J13" i="10" s="1"/>
  <c r="H18" i="33"/>
  <c r="B18" i="10" s="1"/>
  <c r="H154" i="22"/>
  <c r="B27" i="10" s="1"/>
  <c r="H143" i="13"/>
  <c r="B9" i="10" s="1"/>
  <c r="H123" i="23"/>
  <c r="B14" i="10" s="1"/>
  <c r="J28" i="10" l="1"/>
  <c r="J35" i="9" s="1"/>
  <c r="J50" i="9" s="1"/>
  <c r="J52" i="9" s="1"/>
  <c r="J37" i="9" s="1"/>
  <c r="J53" i="9" l="1"/>
  <c r="J54" i="9" s="1"/>
  <c r="J39" i="9" s="1"/>
  <c r="D51" i="9"/>
  <c r="J38" i="9"/>
  <c r="J55" i="9" l="1"/>
  <c r="J40" i="9" s="1"/>
  <c r="J42" i="9" s="1"/>
  <c r="J57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Win7</author>
  </authors>
  <commentList>
    <comment ref="A39" authorId="0" shapeId="0" xr:uid="{00000000-0006-0000-0000-000001000000}">
      <text>
        <r>
          <rPr>
            <b/>
            <sz val="9"/>
            <color indexed="81"/>
            <rFont val="Tahoma"/>
          </rPr>
          <t>Straight Line Sports membersa and SPAWN members may receive a 10% discount on items not on special. Certain conditions apply.</t>
        </r>
      </text>
    </comment>
  </commentList>
</comments>
</file>

<file path=xl/sharedStrings.xml><?xml version="1.0" encoding="utf-8"?>
<sst xmlns="http://schemas.openxmlformats.org/spreadsheetml/2006/main" count="3720" uniqueCount="599">
  <si>
    <t>Total</t>
  </si>
  <si>
    <t>Straight Line Sports</t>
  </si>
  <si>
    <t>www.flies4fishing.com</t>
  </si>
  <si>
    <t>Amount</t>
  </si>
  <si>
    <t>Taxes</t>
  </si>
  <si>
    <t>mail@flies4fishing.com</t>
  </si>
  <si>
    <t>Total Without Taxes</t>
  </si>
  <si>
    <t>Gander, Newfoundland</t>
  </si>
  <si>
    <t>P.O. Box 172</t>
  </si>
  <si>
    <t>Business Number</t>
  </si>
  <si>
    <t>R113489454</t>
  </si>
  <si>
    <t>Color</t>
  </si>
  <si>
    <t>Size</t>
  </si>
  <si>
    <t>Qty</t>
  </si>
  <si>
    <t>Unit Price</t>
  </si>
  <si>
    <t>Net</t>
  </si>
  <si>
    <t>Telephone</t>
  </si>
  <si>
    <t>Email</t>
  </si>
  <si>
    <t>Payment Received</t>
  </si>
  <si>
    <t>Amount Due</t>
  </si>
  <si>
    <t>Postage</t>
  </si>
  <si>
    <t xml:space="preserve"> </t>
  </si>
  <si>
    <t>All payments must be received prior to shipment.</t>
  </si>
  <si>
    <t>Visa</t>
  </si>
  <si>
    <t>Bank to Bank Transfer</t>
  </si>
  <si>
    <t>PayPal</t>
  </si>
  <si>
    <t>E-Transfer</t>
  </si>
  <si>
    <t>Cheque or Cash</t>
  </si>
  <si>
    <t>Cell</t>
  </si>
  <si>
    <t>Country</t>
  </si>
  <si>
    <t>* Discount</t>
  </si>
  <si>
    <t>Canada A1V 1W6</t>
  </si>
  <si>
    <t>Other</t>
  </si>
  <si>
    <t>Available</t>
  </si>
  <si>
    <t>Credit/Refund</t>
  </si>
  <si>
    <t>Fax</t>
  </si>
  <si>
    <t>Reset cells by entering the digit 0 (zero).</t>
  </si>
  <si>
    <t>COD (Canada Only)</t>
  </si>
  <si>
    <t>Name</t>
  </si>
  <si>
    <t>Address</t>
  </si>
  <si>
    <t>City Province/State</t>
  </si>
  <si>
    <t>Postal Code/Zip Code</t>
  </si>
  <si>
    <t>Ship to:</t>
  </si>
  <si>
    <t>Category</t>
  </si>
  <si>
    <t>International</t>
  </si>
  <si>
    <t>United States</t>
  </si>
  <si>
    <t>Canada</t>
  </si>
  <si>
    <t>Discount</t>
  </si>
  <si>
    <t>Payment Due</t>
  </si>
  <si>
    <t>Back to Table of Contents</t>
  </si>
  <si>
    <t>Order Summary</t>
  </si>
  <si>
    <t>Summary</t>
  </si>
  <si>
    <t>Canadian Customers must also put a lowercase x in the cell front of their province or territory. Reset by entering the digit 0 (zero).</t>
  </si>
  <si>
    <t>Alberta</t>
  </si>
  <si>
    <t>Nova Scotia</t>
  </si>
  <si>
    <t>When you put a lowercase x in front of the Province or Territory the tax percentage will appear to the shaded area to the right.</t>
  </si>
  <si>
    <t>British Columbia</t>
  </si>
  <si>
    <t>Nunavut</t>
  </si>
  <si>
    <t>Manitoba</t>
  </si>
  <si>
    <t>Ontario</t>
  </si>
  <si>
    <t>New Brunswick</t>
  </si>
  <si>
    <t>Prince Edward Island</t>
  </si>
  <si>
    <t>Quebec</t>
  </si>
  <si>
    <t>Northwest Territories</t>
  </si>
  <si>
    <t>Saskatchewan</t>
  </si>
  <si>
    <t>Yukon</t>
  </si>
  <si>
    <t xml:space="preserve">The tax pecentage  according to you Province or Territory is </t>
  </si>
  <si>
    <r>
      <t xml:space="preserve">For tax purposes put a lowercase x in the cell next to your country. </t>
    </r>
    <r>
      <rPr>
        <b/>
        <sz val="16"/>
        <color indexed="10"/>
        <rFont val="Arial"/>
        <family val="2"/>
      </rPr>
      <t>Reset by entering the digit 0 (zero).</t>
    </r>
  </si>
  <si>
    <t>Lure Making</t>
  </si>
  <si>
    <t>Lure and Spinner Components</t>
  </si>
  <si>
    <t>Clevises</t>
  </si>
  <si>
    <t>Prism Lure Tape</t>
  </si>
  <si>
    <t>Split Rings</t>
  </si>
  <si>
    <t>Connection Sleeves</t>
  </si>
  <si>
    <t>Split Shot - Tin</t>
  </si>
  <si>
    <t>Beads - Metal</t>
  </si>
  <si>
    <t>Containers</t>
  </si>
  <si>
    <t>Rondelle Bands</t>
  </si>
  <si>
    <t>Spring Locks</t>
  </si>
  <si>
    <t>Beads - Plastic</t>
  </si>
  <si>
    <t>Crimping Sleeves</t>
  </si>
  <si>
    <t>Round Rubber</t>
  </si>
  <si>
    <t>Spoons</t>
  </si>
  <si>
    <t>Beads - Sleeve</t>
  </si>
  <si>
    <t>Crimping Tool</t>
  </si>
  <si>
    <t>Leadhead Jigs</t>
  </si>
  <si>
    <t>Squid Skirts</t>
  </si>
  <si>
    <t>Lure Tape</t>
  </si>
  <si>
    <t>Sinkers - Rubber Core</t>
  </si>
  <si>
    <t>Swimming Jigs - Painted</t>
  </si>
  <si>
    <t>Blades - French</t>
  </si>
  <si>
    <t>Dip Dyes</t>
  </si>
  <si>
    <t>Sinkers - Split Shot</t>
  </si>
  <si>
    <t>Swimming Jigs - Unpainted</t>
  </si>
  <si>
    <t>Duo Lock Snaps</t>
  </si>
  <si>
    <t>Mini Tube Tails</t>
  </si>
  <si>
    <t>Short Shank Jigs</t>
  </si>
  <si>
    <t>Minnow Head Jigs</t>
  </si>
  <si>
    <t>Soft Foam Floaters</t>
  </si>
  <si>
    <t>Tube Tails</t>
  </si>
  <si>
    <t>Blades - Propeller</t>
  </si>
  <si>
    <t>Minnow Tubes</t>
  </si>
  <si>
    <t>Spacer Sleeves</t>
  </si>
  <si>
    <t>Twintails</t>
  </si>
  <si>
    <t>Blades - Raw</t>
  </si>
  <si>
    <t>Floating Jigs</t>
  </si>
  <si>
    <t>Skirts - Silicon</t>
  </si>
  <si>
    <t>Blades - Ripple</t>
  </si>
  <si>
    <t>Skirt Assembly Tool</t>
  </si>
  <si>
    <t>Blades - Sonic In-Line</t>
  </si>
  <si>
    <t>Plastic Bodies</t>
  </si>
  <si>
    <t>Skirt Weights</t>
  </si>
  <si>
    <t>Bismuth - Body Jigs</t>
  </si>
  <si>
    <t>Plastic Tubing</t>
  </si>
  <si>
    <t>Spinner Bodies</t>
  </si>
  <si>
    <t>Bismuth - Hawg Spoons</t>
  </si>
  <si>
    <t>Spinner Shafts</t>
  </si>
  <si>
    <t>A:</t>
  </si>
  <si>
    <t>B:</t>
  </si>
  <si>
    <t>Ant Jigs</t>
  </si>
  <si>
    <t>C:</t>
  </si>
  <si>
    <t>Candles - Smokeless</t>
  </si>
  <si>
    <t>D:</t>
  </si>
  <si>
    <t>Die Cut Prism Tape</t>
  </si>
  <si>
    <t>E:</t>
  </si>
  <si>
    <t>Eyebuster</t>
  </si>
  <si>
    <t>F:</t>
  </si>
  <si>
    <t>G:</t>
  </si>
  <si>
    <t>H:</t>
  </si>
  <si>
    <t>Hang Tabs</t>
  </si>
  <si>
    <t>I:</t>
  </si>
  <si>
    <t>J:</t>
  </si>
  <si>
    <t>K:</t>
  </si>
  <si>
    <t>L:</t>
  </si>
  <si>
    <t>M:</t>
  </si>
  <si>
    <t>N:</t>
  </si>
  <si>
    <t>Nylon Hair</t>
  </si>
  <si>
    <t>P:</t>
  </si>
  <si>
    <t>R:</t>
  </si>
  <si>
    <t>S:</t>
  </si>
  <si>
    <t>T:</t>
  </si>
  <si>
    <t>V:</t>
  </si>
  <si>
    <t>Z:</t>
  </si>
  <si>
    <t>Table of Contents</t>
  </si>
  <si>
    <t>Add Items</t>
  </si>
  <si>
    <t>Ice Tick Jigs</t>
  </si>
  <si>
    <t>Jigging Spoons</t>
  </si>
  <si>
    <t>Kits</t>
  </si>
  <si>
    <t>Lady Bug Jigs</t>
  </si>
  <si>
    <t>Flexible Tubing</t>
  </si>
  <si>
    <t>Glow Body Jigs</t>
  </si>
  <si>
    <t>Perch Eye Jigs</t>
  </si>
  <si>
    <t>Zip Lock Bags</t>
  </si>
  <si>
    <t>Vinyl Paint</t>
  </si>
  <si>
    <t>Sinkers - Clinkers</t>
  </si>
  <si>
    <t>Teardrops </t>
  </si>
  <si>
    <t>Rubber Skirts</t>
  </si>
  <si>
    <t>Plastic Beads Size 4 (1000)</t>
  </si>
  <si>
    <t>Plastic Beads Size 5 (100)</t>
  </si>
  <si>
    <t>Plastic Beads Size 5 (500)</t>
  </si>
  <si>
    <t>Plastic Beads Size 5 (1000)</t>
  </si>
  <si>
    <t>Plastic Beads Size 6  (100)</t>
  </si>
  <si>
    <t>Plastic Beads Size 6 (500)</t>
  </si>
  <si>
    <t>Plastic Beads Size 6 (1000)</t>
  </si>
  <si>
    <t>Plastic Beads Size 8 (100)</t>
  </si>
  <si>
    <t>KITS</t>
  </si>
  <si>
    <t>French Lure Making Kit Size 2</t>
  </si>
  <si>
    <t>TOOLS</t>
  </si>
  <si>
    <t>Hand Held Wire Forming Tool</t>
  </si>
  <si>
    <t>Tool</t>
  </si>
  <si>
    <t>Save and email as an attachment.</t>
  </si>
  <si>
    <t>Plastic Bags</t>
  </si>
  <si>
    <t>Plastic Bags 1 1/2" x 5" (1000)</t>
  </si>
  <si>
    <t>Plastic Bags 2" x 2" (100)</t>
  </si>
  <si>
    <t>Plastic Bags 2" x 2" (1000)</t>
  </si>
  <si>
    <t>Plastic Bags 2" x 3" (100)</t>
  </si>
  <si>
    <t>Plastic Bags 2" x 3" (1000)</t>
  </si>
  <si>
    <t>Plastic Bags 3" x 6" (100)</t>
  </si>
  <si>
    <t>Plastic Bags 4" x 4" (100)</t>
  </si>
  <si>
    <t>Zip Lock Bags 2" x 2" (100)</t>
  </si>
  <si>
    <t>Zip Lock Bags 2" x 3" (100)</t>
  </si>
  <si>
    <t>Zip Lock Bags 3" x 6" (100)</t>
  </si>
  <si>
    <t>Zip Lock Bags 3" x 12" (100)</t>
  </si>
  <si>
    <t>Zip Lock Bags 4" x 6" (100)</t>
  </si>
  <si>
    <t>0.024 x 3" Open Loop (100)</t>
  </si>
  <si>
    <t>Shafts</t>
  </si>
  <si>
    <t>SPINNER SHAFTS</t>
  </si>
  <si>
    <t>0.024 x 3" Open Loop (50)</t>
  </si>
  <si>
    <t>0.024 x 3" Open Loop (10)</t>
  </si>
  <si>
    <t>COLORADO STRIPPED BLADES</t>
  </si>
  <si>
    <t>Product Sheet</t>
  </si>
  <si>
    <t>HOOKS</t>
  </si>
  <si>
    <t>Eagle Claw Treble Hooks (924) pkg/10</t>
  </si>
  <si>
    <t>Hooks</t>
  </si>
  <si>
    <t>FRENCH METAL BLADES</t>
  </si>
  <si>
    <t>Polished Brass</t>
  </si>
  <si>
    <t>French Metal Blades pkg/10</t>
  </si>
  <si>
    <t>French Blades</t>
  </si>
  <si>
    <t>0.024 x 3" Open Loop (25)</t>
  </si>
  <si>
    <t>BEADS</t>
  </si>
  <si>
    <t>DESCRIPTION</t>
  </si>
  <si>
    <t>SPINNER BODIES</t>
  </si>
  <si>
    <t>BAGS</t>
  </si>
  <si>
    <t>Spinner Body Style "A" (5)</t>
  </si>
  <si>
    <t>A</t>
  </si>
  <si>
    <t>B</t>
  </si>
  <si>
    <t>Spinner Body Style "B" (5)</t>
  </si>
  <si>
    <t>DIE CUT TAPE</t>
  </si>
  <si>
    <t>#2</t>
  </si>
  <si>
    <t>Die Cut Prism Tape (12)</t>
  </si>
  <si>
    <t>Die Cut Tape</t>
  </si>
  <si>
    <t>FRENCH METAL BLADES - ONE COLOR</t>
  </si>
  <si>
    <t>French Blades Painted One Color (10)</t>
  </si>
  <si>
    <t>CLEVISES</t>
  </si>
  <si>
    <t>Nickel</t>
  </si>
  <si>
    <t>Blades - Indiana Metal</t>
  </si>
  <si>
    <t>INDIANA METAL BLADES</t>
  </si>
  <si>
    <t>SPRING FASTENERS</t>
  </si>
  <si>
    <t>Spring Fasteners</t>
  </si>
  <si>
    <t>Bags - Plastic</t>
  </si>
  <si>
    <t>Eagle Claw Single Hooks (254) pkg/25</t>
  </si>
  <si>
    <t>COLORADO NEWFOUNDLAND BLADES</t>
  </si>
  <si>
    <t>Colorado Newfoundland Blades (10)</t>
  </si>
  <si>
    <t>0.026 x 4" Closed Loop (50)</t>
  </si>
  <si>
    <t>Teardrops</t>
  </si>
  <si>
    <t>Unpainted</t>
  </si>
  <si>
    <t>Teardrops - Unpainted</t>
  </si>
  <si>
    <t>Teardrops - Painted</t>
  </si>
  <si>
    <t>Plastic Beads Size 4 Assorted (500)</t>
  </si>
  <si>
    <t>Plastic Beads Size 5 Assorted (500)</t>
  </si>
  <si>
    <t>Plastic Beads Size 6 Assorted (500)</t>
  </si>
  <si>
    <t>Plastic Beads Size 8 Assorted (500)</t>
  </si>
  <si>
    <t>Membership Number</t>
  </si>
  <si>
    <t>SPLIT RINGS</t>
  </si>
  <si>
    <t>Split Rings (50)</t>
  </si>
  <si>
    <t>0</t>
  </si>
  <si>
    <t>1</t>
  </si>
  <si>
    <t>Split Rings (100)</t>
  </si>
  <si>
    <t>2</t>
  </si>
  <si>
    <t>Split Rings (500)</t>
  </si>
  <si>
    <t>Split Rings (1000)</t>
  </si>
  <si>
    <t>2 1/2</t>
  </si>
  <si>
    <t>3</t>
  </si>
  <si>
    <t>4</t>
  </si>
  <si>
    <t>5</t>
  </si>
  <si>
    <t>6</t>
  </si>
  <si>
    <t>7</t>
  </si>
  <si>
    <t>Newfoundland and Labrador</t>
  </si>
  <si>
    <t>How to Use the Excel Order Forms</t>
  </si>
  <si>
    <t>Indiana Blades - Metal Quality</t>
  </si>
  <si>
    <t>1 (11/16")</t>
  </si>
  <si>
    <t>Indiana Blades - Metal Quality (100)</t>
  </si>
  <si>
    <t>2 (13/16")</t>
  </si>
  <si>
    <t>3 (1")</t>
  </si>
  <si>
    <t>4 (1 1/8")</t>
  </si>
  <si>
    <t>5 (1 5/16")</t>
  </si>
  <si>
    <t>00 (3/8")</t>
  </si>
  <si>
    <t>Indiana Blades - Nickel Plated Steel (100)</t>
  </si>
  <si>
    <t>0 (9/16")</t>
  </si>
  <si>
    <t>5 (1 5/16"</t>
  </si>
  <si>
    <t>6 (1 9/16")</t>
  </si>
  <si>
    <t>7 (1 7/8")</t>
  </si>
  <si>
    <t>8 (2 1/8")</t>
  </si>
  <si>
    <t>9 (2 3/8")</t>
  </si>
  <si>
    <t>Also available in smaller &amp; larger quantities</t>
  </si>
  <si>
    <t>Solid Brass Beads Available in PB-Polished Brass or N-Nickel Plated Brass</t>
  </si>
  <si>
    <t>1 (1/8")</t>
  </si>
  <si>
    <t>2 (5/32")</t>
  </si>
  <si>
    <t>3 (3/16")</t>
  </si>
  <si>
    <t>4 (7/32")</t>
  </si>
  <si>
    <t>5 (1/4")</t>
  </si>
  <si>
    <t>6 (9/32")</t>
  </si>
  <si>
    <t>7 (5/16")</t>
  </si>
  <si>
    <t>8 (3/8")</t>
  </si>
  <si>
    <t>0 (3/32")</t>
  </si>
  <si>
    <t>Round Plastic Beads</t>
  </si>
  <si>
    <t>Brass Spinner Bodies</t>
  </si>
  <si>
    <t>French Metal Blades - Size Chart</t>
  </si>
  <si>
    <t>Hollow Metal Beads Available in G-Gold and N-Nickel</t>
  </si>
  <si>
    <t>PB - Polished Brass and N - Nickel</t>
  </si>
  <si>
    <t>0 (11/16")</t>
  </si>
  <si>
    <t>1 (7/8")</t>
  </si>
  <si>
    <t>2 (1")</t>
  </si>
  <si>
    <t>3 (1 1/4")</t>
  </si>
  <si>
    <t>4 (1 1/2")</t>
  </si>
  <si>
    <t>5 (1 3/4")</t>
  </si>
  <si>
    <t>2 (1`)</t>
  </si>
  <si>
    <t>4 (1 5/8")</t>
  </si>
  <si>
    <t>TEARDROPS</t>
  </si>
  <si>
    <t>INDIANA BLADES PAINTED ONE COLOR</t>
  </si>
  <si>
    <t>Indiana Blades Painted One Color (10)</t>
  </si>
  <si>
    <t>Indiana Blades Painted One Color (50)</t>
  </si>
  <si>
    <t>Indiana Blades Painted One Color (100)</t>
  </si>
  <si>
    <t>Indiana Blades Painted One Color (500)</t>
  </si>
  <si>
    <t>4 mm</t>
  </si>
  <si>
    <t>5 mm</t>
  </si>
  <si>
    <t>6 mm</t>
  </si>
  <si>
    <t>8 mm</t>
  </si>
  <si>
    <t>1 →</t>
  </si>
  <si>
    <r>
      <t>Payment can be made by E-transfer to</t>
    </r>
    <r>
      <rPr>
        <b/>
        <u/>
        <sz val="18"/>
        <color indexed="10"/>
        <rFont val="Arial"/>
        <family val="2"/>
      </rPr>
      <t xml:space="preserve"> mail@flies4fishing.com</t>
    </r>
  </si>
  <si>
    <r>
      <t>PayPal payment can be made to</t>
    </r>
    <r>
      <rPr>
        <b/>
        <u/>
        <sz val="18"/>
        <color indexed="10"/>
        <rFont val="Arial"/>
        <family val="2"/>
      </rPr>
      <t xml:space="preserve"> u.can.buy@hotmail.com</t>
    </r>
  </si>
  <si>
    <t>3 ↓</t>
  </si>
  <si>
    <t>M</t>
  </si>
  <si>
    <t>Spinner Body Style "M" (5)</t>
  </si>
  <si>
    <t>1/0</t>
  </si>
  <si>
    <t>Kirby (100)</t>
  </si>
  <si>
    <t>7/0</t>
  </si>
  <si>
    <t>5/0</t>
  </si>
  <si>
    <t>2 (3/4")</t>
  </si>
  <si>
    <t>Date →</t>
  </si>
  <si>
    <t>2 →</t>
  </si>
  <si>
    <r>
      <t xml:space="preserve">Price Quote Only. Put a lowercase x in the cell to the right if you are checking the availability and total cost </t>
    </r>
    <r>
      <rPr>
        <b/>
        <sz val="18"/>
        <color indexed="10"/>
        <rFont val="Arial"/>
      </rPr>
      <t>→</t>
    </r>
  </si>
  <si>
    <t>4 ↓</t>
  </si>
  <si>
    <t>5 →</t>
  </si>
  <si>
    <t>6 ↓</t>
  </si>
  <si>
    <t>If you plan to pickup your order, put an x in the cell to the right →</t>
  </si>
  <si>
    <t>0.030 x 4" Closed Loop (25)</t>
  </si>
  <si>
    <t>0.030 x 4" Closed Loop (100)</t>
  </si>
  <si>
    <t>0.026 x 3" Open Loop (25)</t>
  </si>
  <si>
    <t>0.030 x 4" Open Loop (100)</t>
  </si>
  <si>
    <t>0.030 x 4" Open Loop (25)</t>
  </si>
  <si>
    <t>WILLOWLEAF METAL BLADES</t>
  </si>
  <si>
    <t>Blades - Willowleaf</t>
  </si>
  <si>
    <t>Willowleaf Blades - Brass Base</t>
  </si>
  <si>
    <t>1 (3/4")</t>
  </si>
  <si>
    <t>3 1/2 (1 11/16")</t>
  </si>
  <si>
    <t>4 (1 7/8")</t>
  </si>
  <si>
    <t>5 (2 1/4")</t>
  </si>
  <si>
    <t>Willowleaf Blades - Steel Base</t>
  </si>
  <si>
    <t>Willowleaf Blades - Brass Base(100)</t>
  </si>
  <si>
    <t>Casting Spoons</t>
  </si>
  <si>
    <t>Length</t>
  </si>
  <si>
    <t>1 7/8"</t>
  </si>
  <si>
    <t>Casting Spoons Size 3  wt. 1/4 oz. pkg/5</t>
  </si>
  <si>
    <t>Casting Spoons Size 3  wt. 1/4 oz.pkg/25</t>
  </si>
  <si>
    <t>Casting Spoons Size 3  wt. 1/4 oz. pkg/100</t>
  </si>
  <si>
    <t>Casting Spoons Size 4 wt. 3/8 oz. pkg/5</t>
  </si>
  <si>
    <t>2 1/4"</t>
  </si>
  <si>
    <t>Casting Spoons Size 4 wt. 3/8 oz. pkg/25</t>
  </si>
  <si>
    <t>Casting Spoons Size 4 wt. 3/8 oz. pkg/100</t>
  </si>
  <si>
    <t>CASTING SPOONS</t>
  </si>
  <si>
    <t>2 7/8"</t>
  </si>
  <si>
    <t>Casting Spoons Size 5 wt. 1/2 oz. pkg/5</t>
  </si>
  <si>
    <t>Casting Spoons Size 5 wt. 1/2 oz. pkg/25</t>
  </si>
  <si>
    <t>Casting Spoons Size 5 wt. 1/2 oz. pkg/100</t>
  </si>
  <si>
    <t>3 1/2"</t>
  </si>
  <si>
    <t>Casting Spoons Size 6 wt. 3/4 oz. pkg/5</t>
  </si>
  <si>
    <t>Recommended Split Ring and Hooks</t>
  </si>
  <si>
    <t>#4</t>
  </si>
  <si>
    <t>#6</t>
  </si>
  <si>
    <t>#5</t>
  </si>
  <si>
    <t>Split Ring</t>
  </si>
  <si>
    <r>
      <t xml:space="preserve">Payment Options </t>
    </r>
    <r>
      <rPr>
        <b/>
        <sz val="16"/>
        <color indexed="8"/>
        <rFont val="Arial"/>
      </rPr>
      <t>↓</t>
    </r>
  </si>
  <si>
    <r>
      <t xml:space="preserve">Comment </t>
    </r>
    <r>
      <rPr>
        <b/>
        <sz val="18"/>
        <color indexed="8"/>
        <rFont val="Arial"/>
      </rPr>
      <t>→</t>
    </r>
  </si>
  <si>
    <r>
      <t xml:space="preserve">Payment </t>
    </r>
    <r>
      <rPr>
        <b/>
        <sz val="18"/>
        <color indexed="8"/>
        <rFont val="Arial"/>
      </rPr>
      <t>→</t>
    </r>
  </si>
  <si>
    <t>Wire 0.026 1 lb. (140 ft)</t>
  </si>
  <si>
    <t>Wire</t>
  </si>
  <si>
    <t>CHECK THE PRODUCT SHEET LINK FOR LIST OF SIZES AND COLORS</t>
  </si>
  <si>
    <t>LURE AND SPINNER MAKING COMPONENTS</t>
  </si>
  <si>
    <t>ANT JIGS</t>
  </si>
  <si>
    <t>PLASTIC BAGS</t>
  </si>
  <si>
    <t>Blades</t>
  </si>
  <si>
    <t>COLORADO BLADES</t>
  </si>
  <si>
    <t>WILLOWLEAF BLADES</t>
  </si>
  <si>
    <t>ADDITIONAL MATERIALS</t>
  </si>
  <si>
    <t>FRENCH BLADES</t>
  </si>
  <si>
    <t>INDIANA BLADES</t>
  </si>
  <si>
    <t>Beads</t>
  </si>
  <si>
    <t>SIZE</t>
  </si>
  <si>
    <t>Colorado Blades</t>
  </si>
  <si>
    <t>Willowleaf Blades - Steel Base (100)</t>
  </si>
  <si>
    <t>ZIP LOCK BAGS</t>
  </si>
  <si>
    <t>Solid Metal Beads</t>
  </si>
  <si>
    <t>PB - Polished Brass</t>
  </si>
  <si>
    <t>Solid Brass  Metal Beads - (100)</t>
  </si>
  <si>
    <t>N - Nickel Platted Brass</t>
  </si>
  <si>
    <t>G - Gold</t>
  </si>
  <si>
    <t>Hollow Metal Beads (100)</t>
  </si>
  <si>
    <t>N - Nickel</t>
  </si>
  <si>
    <t>Hollow Metal Beads</t>
  </si>
  <si>
    <t>Transparent Chartreuse</t>
  </si>
  <si>
    <t>Transparent Green</t>
  </si>
  <si>
    <t>White</t>
  </si>
  <si>
    <t>Transparent Salmon Pink</t>
  </si>
  <si>
    <t>Red</t>
  </si>
  <si>
    <t>Transparent Orange</t>
  </si>
  <si>
    <t>Black</t>
  </si>
  <si>
    <t>Transparent Blue</t>
  </si>
  <si>
    <t>Transparent Cherry Red</t>
  </si>
  <si>
    <t>Plastic Beads Assorted</t>
  </si>
  <si>
    <t>Nickel Plated</t>
  </si>
  <si>
    <t>1 7/8" (1/4 oz)</t>
  </si>
  <si>
    <t>2 1/4" (3/8 oz)</t>
  </si>
  <si>
    <t>2 7/8" (1/2 oz)</t>
  </si>
  <si>
    <t>3 1/2" (3/4 oz)</t>
  </si>
  <si>
    <t>Hammered Nickel</t>
  </si>
  <si>
    <t>Painted Casting Spoons with Nickel Back</t>
  </si>
  <si>
    <t>Chartreuse</t>
  </si>
  <si>
    <t>Fl. Orange</t>
  </si>
  <si>
    <t>Mustad Yellow</t>
  </si>
  <si>
    <t>Glow in the Dark</t>
  </si>
  <si>
    <t>Pearl White</t>
  </si>
  <si>
    <t>Casting Spoons Size 6 wt. 3/4 oz. pkg/25</t>
  </si>
  <si>
    <t>Casting Spoons Size 6 wt. 3/4 oz. pkg/100</t>
  </si>
  <si>
    <t>Striped Casting Spoons with Nickel Back</t>
  </si>
  <si>
    <t>Red/White Stripe</t>
  </si>
  <si>
    <t>Green/Yellow Stripe</t>
  </si>
  <si>
    <t>Black/Orange Stripe</t>
  </si>
  <si>
    <t>Glow/Blue Stripe</t>
  </si>
  <si>
    <t>Red/Chartreuse Stripe</t>
  </si>
  <si>
    <t>Red/Mustad Yellow Stripe</t>
  </si>
  <si>
    <t>Striped Casting Spoons Size 4 wt. 3/8 oz. pkg/5</t>
  </si>
  <si>
    <t>Striped Casting Spoons Size 4 wt. 3/8 oz. pkg/25</t>
  </si>
  <si>
    <t>Striped Casting Spoons Size 4 wt. 3/8 oz. pkg/100</t>
  </si>
  <si>
    <t>Striped Casting Spoons Size 5 wt. 1/2 oz. pkg/5</t>
  </si>
  <si>
    <t>Striped Casting Spoons Size 5 wt. 1/2 oz. pkg/25</t>
  </si>
  <si>
    <t>Striped Casting Spoons Size 5 wt. 1/2 oz. pkg/100</t>
  </si>
  <si>
    <t>Baitfish Casting Spoons with Nickel Back</t>
  </si>
  <si>
    <t>Firetiger</t>
  </si>
  <si>
    <t>Rainbow</t>
  </si>
  <si>
    <t>Baitfishing Casting Spoons Size 4 wt. 3/8 oz. pkg/5</t>
  </si>
  <si>
    <t>Baitfishing Casting Spoons Size 4 wt. 3/8 oz. pkg/25</t>
  </si>
  <si>
    <t>Baitfishing Casting Spoons Size 4 wt. 3/8 oz. pkg/100</t>
  </si>
  <si>
    <t>Red/White</t>
  </si>
  <si>
    <t>Black/White</t>
  </si>
  <si>
    <t>Orange/Yellow</t>
  </si>
  <si>
    <t>Green/Yellow</t>
  </si>
  <si>
    <t>Black/Yellow</t>
  </si>
  <si>
    <t>Black/Orange</t>
  </si>
  <si>
    <t>Blue/White</t>
  </si>
  <si>
    <t>Pink/White</t>
  </si>
  <si>
    <t>Spring Fasteners (50)</t>
  </si>
  <si>
    <t>HPB - Hammered Polished Brass</t>
  </si>
  <si>
    <t>HN - Hammered Nickel</t>
  </si>
  <si>
    <t>Eagle Claw Treble Hooks</t>
  </si>
  <si>
    <t>Eagle Claw Single Hooks</t>
  </si>
  <si>
    <t>6/0</t>
  </si>
  <si>
    <t>Kirby Single Hooks</t>
  </si>
  <si>
    <t>Additional Materials</t>
  </si>
  <si>
    <t>French Blades Painted One Color</t>
  </si>
  <si>
    <t>Pink</t>
  </si>
  <si>
    <t>Orange</t>
  </si>
  <si>
    <t>Hot Yellow</t>
  </si>
  <si>
    <t>N - Nickel Plated</t>
  </si>
  <si>
    <t>PC - Polished Copper Lacquered</t>
  </si>
  <si>
    <t>HPC - Hammered Copper Lacquered</t>
  </si>
  <si>
    <t>INDIANA METAL BLADES - NICKEL PLATED STEEL</t>
  </si>
  <si>
    <t>Indiana Blades - Hammered Nickel Plated Steel (100)</t>
  </si>
  <si>
    <t>INDIANA METAL BLADES - HAMMERED NICKEL PLATED STEEL</t>
  </si>
  <si>
    <t>Green</t>
  </si>
  <si>
    <t>Blue</t>
  </si>
  <si>
    <t>Purple</t>
  </si>
  <si>
    <t>Easy Spin Stirrup Clevises</t>
  </si>
  <si>
    <t>Easy Spin Stirrup Clevises (50)</t>
  </si>
  <si>
    <t>Folded Clevises</t>
  </si>
  <si>
    <t>Folded Clevises (50)</t>
  </si>
  <si>
    <t>Hole Diameter</t>
  </si>
  <si>
    <t>0.030"</t>
  </si>
  <si>
    <t>0.035"</t>
  </si>
  <si>
    <t>0.052"</t>
  </si>
  <si>
    <t>0.066"</t>
  </si>
  <si>
    <t>0.072"</t>
  </si>
  <si>
    <t>Guide to matching stirrup clevises to blades</t>
  </si>
  <si>
    <t>Colorado</t>
  </si>
  <si>
    <t>Indiana</t>
  </si>
  <si>
    <t>Willowleaf</t>
  </si>
  <si>
    <t>French</t>
  </si>
  <si>
    <t>00, 0, 1, 2</t>
  </si>
  <si>
    <t>0, 1, 2</t>
  </si>
  <si>
    <t>3, 3 1/2</t>
  </si>
  <si>
    <t>3, 4</t>
  </si>
  <si>
    <t>2, 3, 4</t>
  </si>
  <si>
    <t>4, 5</t>
  </si>
  <si>
    <t>4, 4 1/2, 5</t>
  </si>
  <si>
    <t>4, 5, 6</t>
  </si>
  <si>
    <t>6, 7</t>
  </si>
  <si>
    <t>5, 6</t>
  </si>
  <si>
    <t>7, 8</t>
  </si>
  <si>
    <t>6, 8</t>
  </si>
  <si>
    <t>Guide to matching folded clevises to blades</t>
  </si>
  <si>
    <t>00, 0, 1</t>
  </si>
  <si>
    <t>0, 1</t>
  </si>
  <si>
    <t>1, 2</t>
  </si>
  <si>
    <t>2, 3</t>
  </si>
  <si>
    <t>3, 3 1/2, 4</t>
  </si>
  <si>
    <t>5, 6, 7</t>
  </si>
  <si>
    <t>5, 6, 8</t>
  </si>
  <si>
    <t>4 1/2, 5, 6</t>
  </si>
  <si>
    <t>Prism Dark Blue</t>
  </si>
  <si>
    <t>Prism Light Blue</t>
  </si>
  <si>
    <t>Prism Yellow</t>
  </si>
  <si>
    <t>Prism Black</t>
  </si>
  <si>
    <t>Prism Chartreuse</t>
  </si>
  <si>
    <t>Prism Red</t>
  </si>
  <si>
    <t>Prism Green</t>
  </si>
  <si>
    <t>Prism Silver</t>
  </si>
  <si>
    <t>#3</t>
  </si>
  <si>
    <t>RESET BY ENTERING THE DIGIT O (ZERO)</t>
  </si>
  <si>
    <t>Weight</t>
  </si>
  <si>
    <t>C</t>
  </si>
  <si>
    <t>1/32 oz</t>
  </si>
  <si>
    <t>3/64 oz</t>
  </si>
  <si>
    <t>0.06 oz</t>
  </si>
  <si>
    <t>D</t>
  </si>
  <si>
    <t>0.07 oz</t>
  </si>
  <si>
    <t>E</t>
  </si>
  <si>
    <t>1/8 oz</t>
  </si>
  <si>
    <t>F</t>
  </si>
  <si>
    <t>1/5 oz</t>
  </si>
  <si>
    <t>H</t>
  </si>
  <si>
    <t>1/13 oz</t>
  </si>
  <si>
    <t>I</t>
  </si>
  <si>
    <t>sm disk</t>
  </si>
  <si>
    <t>J</t>
  </si>
  <si>
    <t>med disk</t>
  </si>
  <si>
    <t>K</t>
  </si>
  <si>
    <t>L</t>
  </si>
  <si>
    <t>1/4 oz</t>
  </si>
  <si>
    <t>1/6 oz</t>
  </si>
  <si>
    <t>N</t>
  </si>
  <si>
    <t>P</t>
  </si>
  <si>
    <t>0.02 oz</t>
  </si>
  <si>
    <t>V</t>
  </si>
  <si>
    <t>0.31 oz</t>
  </si>
  <si>
    <t>R</t>
  </si>
  <si>
    <t xml:space="preserve">S </t>
  </si>
  <si>
    <t>0.03 oz</t>
  </si>
  <si>
    <t>T</t>
  </si>
  <si>
    <t>AA</t>
  </si>
  <si>
    <t>BB</t>
  </si>
  <si>
    <t>0.125 oz</t>
  </si>
  <si>
    <t>Nickel Plated Brass</t>
  </si>
  <si>
    <t>#12 (1/100 oz)</t>
  </si>
  <si>
    <t>Ant Jigs - (100)</t>
  </si>
  <si>
    <t>#10 (1/64 oz)</t>
  </si>
  <si>
    <t>#8 (1/32 oz)</t>
  </si>
  <si>
    <t>#6 (3/64 oz)</t>
  </si>
  <si>
    <t>SONIC IN-LINE BLADES</t>
  </si>
  <si>
    <t>Sonic In-Line Blade Chart</t>
  </si>
  <si>
    <t>Sonic In-Line Blades</t>
  </si>
  <si>
    <t>Sonic In-Line Blades (10)</t>
  </si>
  <si>
    <t>2 (7/8")</t>
  </si>
  <si>
    <t>3 (1 ")</t>
  </si>
  <si>
    <t>4 (1 3/16")</t>
  </si>
  <si>
    <t>5 (1 3/8")</t>
  </si>
  <si>
    <t>Sonic In-Line Blades (50)</t>
  </si>
  <si>
    <t>Assorted Colors</t>
  </si>
  <si>
    <t>PROPELLER BLADES</t>
  </si>
  <si>
    <t>Propeller Blade Chart</t>
  </si>
  <si>
    <t>Propeller Blades</t>
  </si>
  <si>
    <t>Propeller Blades (25)</t>
  </si>
  <si>
    <t>0 (3/8")</t>
  </si>
  <si>
    <t>Propeller Blades (100)</t>
  </si>
  <si>
    <t>Hollow Metal Beads (1000)</t>
  </si>
  <si>
    <t>Bulk Wire</t>
  </si>
  <si>
    <t>Straight Wire Shafts</t>
  </si>
  <si>
    <t>0.026 x 6"</t>
  </si>
  <si>
    <t>Straight Wire Shafts (25)</t>
  </si>
  <si>
    <t>Straight Wire Shafts (50)</t>
  </si>
  <si>
    <t>0.031 x 6"</t>
  </si>
  <si>
    <t>0.051 x 8"</t>
  </si>
  <si>
    <t xml:space="preserve"> Specials</t>
  </si>
  <si>
    <t>0 (1/2")</t>
  </si>
  <si>
    <t>1 (5/8")</t>
  </si>
  <si>
    <t>3 (15/16")</t>
  </si>
  <si>
    <t>5 (1 1/4")</t>
  </si>
  <si>
    <t>4 (1 1/18")</t>
  </si>
  <si>
    <t>8 (2")</t>
  </si>
  <si>
    <t>6 1/2")</t>
  </si>
  <si>
    <t>6 ( 1/2')</t>
  </si>
  <si>
    <t>7 (1 13/16")</t>
  </si>
  <si>
    <t>3 1/2 (1 1/8"</t>
  </si>
  <si>
    <t>3 1/2 (1 1/8")</t>
  </si>
  <si>
    <t>COLORADO STRIPPED BLADES (500)</t>
  </si>
  <si>
    <t>Colorado Stripped Blades</t>
  </si>
  <si>
    <t>COLORADO BLADES - NICKEL PLATED STEEL</t>
  </si>
  <si>
    <t>COLORADO METAL BLADES - NICKEL PLATED STEEL (25)</t>
  </si>
  <si>
    <t>Colorado Metal Blades - Nickel Plated Steel (25)</t>
  </si>
  <si>
    <t>COLORADO METAL BLADES - NICKEL PLATED STEEL (100)</t>
  </si>
  <si>
    <t>Colorado Metal Blades - Nickel Plated Steel (100)</t>
  </si>
  <si>
    <t>COLORADO METAL BLADES - NICKEL PLATED STEEL (500)</t>
  </si>
  <si>
    <t>Colorado Metal Blades - Nickel Plated Steel (500)</t>
  </si>
  <si>
    <t>Straight Wire Shafts (100)</t>
  </si>
  <si>
    <t>Wire 0.026 1/4 lb (137 ft)</t>
  </si>
  <si>
    <t>2/0</t>
  </si>
  <si>
    <t>Eagle Claw Treble Hooks (974) phg/100</t>
  </si>
  <si>
    <t>Eyes</t>
  </si>
  <si>
    <t>EYES</t>
  </si>
  <si>
    <t>Brass Sinker Eyes</t>
  </si>
  <si>
    <t>Brass</t>
  </si>
  <si>
    <t>Brass Sinker Eyes (100)</t>
  </si>
  <si>
    <t>3D Eyes - Stick On</t>
  </si>
  <si>
    <t>5/16</t>
  </si>
  <si>
    <t>Silver Prism/Black</t>
  </si>
  <si>
    <t>3D Eyes - Stick On (10 pack)</t>
  </si>
  <si>
    <t>Red Prism/Black</t>
  </si>
  <si>
    <t>Yellow/Black</t>
  </si>
  <si>
    <t>COLORADO STRIPPED BLADES (5 Blades)</t>
  </si>
  <si>
    <t>INDIANA METAL BLADES (5 Blades)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</si>
</sst>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mmmm\ d\,\ yyyy"/>
    <numFmt numFmtId="165" formatCode="&quot;$&quot;#,##0.00"/>
    <numFmt numFmtId="166" formatCode="0.000%"/>
  </numFmts>
  <fonts count="43" x14ac:knownFonts="1">
    <font>
      <sz val="10"/>
      <name val="Arial"/>
    </font>
    <font>
      <sz val="10"/>
      <name val="Arial"/>
    </font>
    <font>
      <u/>
      <sz val="10"/>
      <color indexed="12"/>
      <name val="Arial"/>
    </font>
    <font>
      <b/>
      <sz val="16"/>
      <color indexed="8"/>
      <name val="Arial"/>
      <family val="2"/>
    </font>
    <font>
      <b/>
      <sz val="16"/>
      <name val="Arial"/>
      <family val="2"/>
    </font>
    <font>
      <b/>
      <u/>
      <sz val="16"/>
      <color indexed="8"/>
      <name val="Arial"/>
      <family val="2"/>
    </font>
    <font>
      <b/>
      <u/>
      <sz val="16"/>
      <color indexed="12"/>
      <name val="Arial"/>
      <family val="2"/>
    </font>
    <font>
      <b/>
      <sz val="24"/>
      <name val="Arial"/>
      <family val="2"/>
    </font>
    <font>
      <sz val="10"/>
      <name val="Arial"/>
      <family val="2"/>
    </font>
    <font>
      <b/>
      <sz val="9"/>
      <color indexed="81"/>
      <name val="Tahoma"/>
    </font>
    <font>
      <b/>
      <sz val="16"/>
      <color indexed="10"/>
      <name val="Arial"/>
      <family val="2"/>
    </font>
    <font>
      <sz val="14"/>
      <name val="Microsoft Sans Serif"/>
      <family val="2"/>
    </font>
    <font>
      <sz val="18"/>
      <name val="Microsoft Sans Serif"/>
      <family val="2"/>
    </font>
    <font>
      <b/>
      <u/>
      <sz val="16"/>
      <color indexed="10"/>
      <name val="Arial"/>
      <family val="2"/>
    </font>
    <font>
      <b/>
      <sz val="16"/>
      <color indexed="8"/>
      <name val="Arial"/>
    </font>
    <font>
      <b/>
      <u/>
      <sz val="18"/>
      <color indexed="10"/>
      <name val="Arial"/>
      <family val="2"/>
    </font>
    <font>
      <sz val="24"/>
      <name val="Microsoft Sans Serif"/>
      <family val="2"/>
    </font>
    <font>
      <u/>
      <sz val="18"/>
      <color indexed="12"/>
      <name val="Arial"/>
    </font>
    <font>
      <u/>
      <sz val="18"/>
      <color indexed="12"/>
      <name val="Arial"/>
      <family val="2"/>
    </font>
    <font>
      <sz val="18"/>
      <name val="Arial"/>
      <family val="2"/>
    </font>
    <font>
      <u/>
      <sz val="18"/>
      <color indexed="12"/>
      <name val="Microsoft Sans Serif"/>
      <family val="2"/>
    </font>
    <font>
      <b/>
      <u/>
      <sz val="18"/>
      <color indexed="12"/>
      <name val="Arial"/>
      <family val="2"/>
    </font>
    <font>
      <b/>
      <sz val="18"/>
      <color indexed="8"/>
      <name val="Arial"/>
      <family val="2"/>
    </font>
    <font>
      <b/>
      <sz val="18"/>
      <color indexed="10"/>
      <name val="Arial"/>
      <family val="2"/>
    </font>
    <font>
      <b/>
      <sz val="18"/>
      <name val="Arial"/>
      <family val="2"/>
    </font>
    <font>
      <b/>
      <sz val="18"/>
      <color indexed="10"/>
      <name val="Arial"/>
    </font>
    <font>
      <b/>
      <sz val="24"/>
      <color indexed="8"/>
      <name val="Arial"/>
      <family val="2"/>
    </font>
    <font>
      <sz val="24"/>
      <name val="Arial"/>
      <family val="2"/>
    </font>
    <font>
      <u/>
      <sz val="16"/>
      <color indexed="12"/>
      <name val="Arial"/>
    </font>
    <font>
      <b/>
      <u/>
      <sz val="16"/>
      <color indexed="12"/>
      <name val="Arial"/>
    </font>
    <font>
      <b/>
      <sz val="18"/>
      <color indexed="8"/>
      <name val="Arial"/>
    </font>
    <font>
      <sz val="8"/>
      <name val="Arial"/>
    </font>
    <font>
      <sz val="24"/>
      <name val="Arial"/>
    </font>
    <font>
      <sz val="16"/>
      <name val="Arial"/>
    </font>
    <font>
      <b/>
      <u/>
      <sz val="16"/>
      <color indexed="10"/>
      <name val="Arial"/>
    </font>
    <font>
      <sz val="18"/>
      <name val="Arial"/>
    </font>
    <font>
      <sz val="18"/>
      <color indexed="8"/>
      <name val="Arial"/>
    </font>
    <font>
      <sz val="18"/>
      <color indexed="8"/>
      <name val="Arial"/>
      <family val="2"/>
    </font>
    <font>
      <sz val="18"/>
      <color indexed="8"/>
      <name val="Microsoft Sans Serif"/>
      <family val="2"/>
    </font>
    <font>
      <b/>
      <sz val="10"/>
      <name val="Arial"/>
      <family val="2"/>
    </font>
    <font>
      <b/>
      <sz val="18"/>
      <name val="Microsoft Sans Serif"/>
      <family val="2"/>
    </font>
    <font>
      <b/>
      <sz val="14"/>
      <name val="Microsoft Sans Serif"/>
      <family val="2"/>
    </font>
    <font>
      <u/>
      <sz val="24"/>
      <color indexed="1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416">
    <xf numFmtId="0" fontId="0" fillId="0" borderId="0" xfId="0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165" fontId="3" fillId="0" borderId="1" xfId="0" applyNumberFormat="1" applyFont="1" applyFill="1" applyBorder="1" applyAlignment="1" applyProtection="1">
      <alignment horizontal="right" vertical="center"/>
      <protection hidden="1"/>
    </xf>
    <xf numFmtId="165" fontId="3" fillId="0" borderId="2" xfId="0" applyNumberFormat="1" applyFont="1" applyFill="1" applyBorder="1" applyAlignment="1" applyProtection="1">
      <alignment horizontal="right" vertical="center"/>
      <protection hidden="1"/>
    </xf>
    <xf numFmtId="165" fontId="3" fillId="2" borderId="2" xfId="0" applyNumberFormat="1" applyFont="1" applyFill="1" applyBorder="1" applyAlignment="1" applyProtection="1">
      <alignment horizontal="right" vertical="center"/>
      <protection hidden="1"/>
    </xf>
    <xf numFmtId="165" fontId="3" fillId="0" borderId="2" xfId="0" applyNumberFormat="1" applyFont="1" applyBorder="1" applyAlignment="1" applyProtection="1">
      <alignment horizontal="right" vertical="center"/>
      <protection hidden="1"/>
    </xf>
    <xf numFmtId="0" fontId="3" fillId="3" borderId="2" xfId="0" applyFont="1" applyFill="1" applyBorder="1" applyAlignment="1" applyProtection="1">
      <alignment horizontal="left" vertical="center"/>
    </xf>
    <xf numFmtId="0" fontId="3" fillId="3" borderId="2" xfId="0" applyFont="1" applyFill="1" applyBorder="1" applyAlignment="1" applyProtection="1">
      <alignment horizontal="center" vertical="center"/>
    </xf>
    <xf numFmtId="165" fontId="3" fillId="4" borderId="2" xfId="0" applyNumberFormat="1" applyFont="1" applyFill="1" applyBorder="1" applyAlignment="1" applyProtection="1">
      <alignment horizontal="right" vertical="center"/>
      <protection hidden="1"/>
    </xf>
    <xf numFmtId="165" fontId="3" fillId="5" borderId="2" xfId="0" applyNumberFormat="1" applyFont="1" applyFill="1" applyBorder="1" applyAlignment="1" applyProtection="1">
      <alignment horizontal="right" vertical="center"/>
      <protection hidden="1"/>
    </xf>
    <xf numFmtId="0" fontId="3" fillId="6" borderId="2" xfId="2" applyFont="1" applyFill="1" applyBorder="1" applyAlignment="1" applyProtection="1">
      <alignment horizontal="center" vertical="center"/>
      <protection locked="0"/>
    </xf>
    <xf numFmtId="165" fontId="3" fillId="3" borderId="2" xfId="0" applyNumberFormat="1" applyFont="1" applyFill="1" applyBorder="1" applyAlignment="1" applyProtection="1">
      <alignment horizontal="right" vertical="center"/>
      <protection locked="0" hidden="1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1" fontId="3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165" fontId="3" fillId="0" borderId="2" xfId="0" applyNumberFormat="1" applyFont="1" applyFill="1" applyBorder="1" applyAlignment="1" applyProtection="1">
      <alignment horizontal="right" vertical="center"/>
      <protection locked="0"/>
    </xf>
    <xf numFmtId="165" fontId="3" fillId="0" borderId="2" xfId="0" applyNumberFormat="1" applyFont="1" applyFill="1" applyBorder="1" applyAlignment="1" applyProtection="1">
      <alignment horizontal="right" vertical="center"/>
      <protection locked="0" hidden="1"/>
    </xf>
    <xf numFmtId="165" fontId="4" fillId="0" borderId="2" xfId="0" applyNumberFormat="1" applyFont="1" applyBorder="1" applyAlignment="1" applyProtection="1">
      <alignment horizontal="right" vertical="center"/>
      <protection locked="0" hidden="1"/>
    </xf>
    <xf numFmtId="0" fontId="3" fillId="5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right" vertical="center"/>
      <protection hidden="1"/>
    </xf>
    <xf numFmtId="0" fontId="6" fillId="0" borderId="1" xfId="2" applyFont="1" applyFill="1" applyBorder="1" applyAlignment="1" applyProtection="1">
      <alignment horizontal="center" vertical="center"/>
      <protection locked="0"/>
    </xf>
    <xf numFmtId="165" fontId="3" fillId="4" borderId="2" xfId="0" applyNumberFormat="1" applyFont="1" applyFill="1" applyBorder="1" applyAlignment="1" applyProtection="1">
      <alignment horizontal="right" vertical="center"/>
    </xf>
    <xf numFmtId="0" fontId="3" fillId="0" borderId="2" xfId="0" applyFont="1" applyFill="1" applyBorder="1" applyAlignment="1" applyProtection="1">
      <alignment horizontal="left" vertical="center"/>
    </xf>
    <xf numFmtId="9" fontId="3" fillId="7" borderId="2" xfId="0" applyNumberFormat="1" applyFont="1" applyFill="1" applyBorder="1" applyAlignment="1" applyProtection="1">
      <alignment horizontal="center" vertical="center"/>
    </xf>
    <xf numFmtId="166" fontId="3" fillId="7" borderId="2" xfId="0" applyNumberFormat="1" applyFont="1" applyFill="1" applyBorder="1" applyAlignment="1" applyProtection="1">
      <alignment horizontal="center" vertical="center"/>
    </xf>
    <xf numFmtId="0" fontId="3" fillId="8" borderId="2" xfId="0" applyFont="1" applyFill="1" applyBorder="1" applyAlignment="1" applyProtection="1">
      <alignment horizontal="center" vertical="center"/>
    </xf>
    <xf numFmtId="0" fontId="11" fillId="0" borderId="0" xfId="0" applyFont="1" applyAlignment="1">
      <alignment vertical="center"/>
    </xf>
    <xf numFmtId="12" fontId="3" fillId="0" borderId="2" xfId="0" applyNumberFormat="1" applyFont="1" applyFill="1" applyBorder="1" applyAlignment="1" applyProtection="1">
      <alignment horizontal="center" vertical="center"/>
      <protection locked="0"/>
    </xf>
    <xf numFmtId="49" fontId="3" fillId="0" borderId="2" xfId="0" applyNumberFormat="1" applyFont="1" applyFill="1" applyBorder="1" applyAlignment="1" applyProtection="1">
      <alignment horizontal="center" vertical="center"/>
      <protection locked="0"/>
    </xf>
    <xf numFmtId="9" fontId="4" fillId="0" borderId="2" xfId="0" applyNumberFormat="1" applyFont="1" applyBorder="1" applyAlignment="1" applyProtection="1">
      <alignment horizontal="center" vertical="center"/>
      <protection locked="0" hidden="1"/>
    </xf>
    <xf numFmtId="9" fontId="3" fillId="2" borderId="2" xfId="0" applyNumberFormat="1" applyFont="1" applyFill="1" applyBorder="1" applyAlignment="1" applyProtection="1">
      <alignment horizontal="right" vertical="center"/>
      <protection hidden="1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166" fontId="3" fillId="0" borderId="2" xfId="0" applyNumberFormat="1" applyFont="1" applyFill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left" vertical="center"/>
      <protection locked="0"/>
    </xf>
    <xf numFmtId="0" fontId="12" fillId="0" borderId="0" xfId="0" applyFont="1" applyAlignment="1">
      <alignment vertical="center"/>
    </xf>
    <xf numFmtId="0" fontId="22" fillId="2" borderId="0" xfId="0" applyFont="1" applyFill="1" applyBorder="1" applyAlignment="1" applyProtection="1">
      <alignment horizontal="left" vertical="top"/>
    </xf>
    <xf numFmtId="0" fontId="19" fillId="0" borderId="0" xfId="0" applyFont="1" applyAlignment="1">
      <alignment vertical="center"/>
    </xf>
    <xf numFmtId="0" fontId="22" fillId="2" borderId="0" xfId="0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vertical="center"/>
      <protection locked="0"/>
    </xf>
    <xf numFmtId="0" fontId="10" fillId="3" borderId="2" xfId="0" applyFont="1" applyFill="1" applyBorder="1" applyAlignment="1">
      <alignment horizontal="center" vertical="center"/>
    </xf>
    <xf numFmtId="0" fontId="11" fillId="0" borderId="0" xfId="0" applyFont="1" applyAlignment="1" applyProtection="1">
      <alignment vertical="center"/>
      <protection locked="0"/>
    </xf>
    <xf numFmtId="0" fontId="23" fillId="3" borderId="2" xfId="0" applyFont="1" applyFill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14" fillId="0" borderId="2" xfId="0" applyFont="1" applyFill="1" applyBorder="1" applyAlignment="1" applyProtection="1">
      <alignment horizontal="left" vertical="center"/>
      <protection locked="0"/>
    </xf>
    <xf numFmtId="0" fontId="17" fillId="0" borderId="2" xfId="2" applyFont="1" applyBorder="1" applyAlignment="1" applyProtection="1">
      <alignment horizontal="left" vertical="center"/>
      <protection locked="0"/>
    </xf>
    <xf numFmtId="0" fontId="14" fillId="3" borderId="2" xfId="0" applyFont="1" applyFill="1" applyBorder="1" applyAlignment="1" applyProtection="1">
      <alignment horizontal="center" vertical="center"/>
    </xf>
    <xf numFmtId="0" fontId="14" fillId="3" borderId="2" xfId="0" applyFont="1" applyFill="1" applyBorder="1" applyAlignment="1" applyProtection="1">
      <alignment horizontal="left" vertical="center"/>
    </xf>
    <xf numFmtId="0" fontId="14" fillId="0" borderId="2" xfId="0" applyFont="1" applyFill="1" applyBorder="1" applyAlignment="1" applyProtection="1">
      <alignment horizontal="center" vertical="center"/>
      <protection locked="0"/>
    </xf>
    <xf numFmtId="1" fontId="14" fillId="0" borderId="2" xfId="0" applyNumberFormat="1" applyFont="1" applyFill="1" applyBorder="1" applyAlignment="1" applyProtection="1">
      <alignment horizontal="center" vertical="center"/>
      <protection locked="0"/>
    </xf>
    <xf numFmtId="165" fontId="14" fillId="0" borderId="1" xfId="0" applyNumberFormat="1" applyFont="1" applyFill="1" applyBorder="1" applyAlignment="1" applyProtection="1">
      <alignment horizontal="right" vertical="center"/>
      <protection locked="0"/>
    </xf>
    <xf numFmtId="0" fontId="18" fillId="0" borderId="2" xfId="2" applyFont="1" applyBorder="1" applyAlignment="1" applyProtection="1">
      <alignment horizontal="left" vertical="center"/>
      <protection locked="0"/>
    </xf>
    <xf numFmtId="0" fontId="19" fillId="0" borderId="2" xfId="0" applyFont="1" applyBorder="1" applyAlignment="1" applyProtection="1">
      <alignment horizontal="left" vertical="center"/>
      <protection locked="0"/>
    </xf>
    <xf numFmtId="0" fontId="14" fillId="0" borderId="3" xfId="0" applyFont="1" applyFill="1" applyBorder="1" applyAlignment="1" applyProtection="1">
      <alignment horizontal="left" vertical="center"/>
      <protection locked="0"/>
    </xf>
    <xf numFmtId="0" fontId="3" fillId="0" borderId="3" xfId="0" applyFont="1" applyFill="1" applyBorder="1" applyAlignment="1" applyProtection="1">
      <alignment horizontal="left" vertical="center"/>
      <protection locked="0"/>
    </xf>
    <xf numFmtId="0" fontId="13" fillId="5" borderId="3" xfId="2" applyFont="1" applyFill="1" applyBorder="1" applyAlignment="1" applyProtection="1">
      <alignment horizontal="center" vertical="center"/>
      <protection locked="0"/>
    </xf>
    <xf numFmtId="0" fontId="4" fillId="5" borderId="3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5" borderId="2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/>
    </xf>
    <xf numFmtId="0" fontId="6" fillId="5" borderId="3" xfId="2" applyFont="1" applyFill="1" applyBorder="1" applyAlignment="1" applyProtection="1">
      <alignment horizontal="center" vertical="center"/>
    </xf>
    <xf numFmtId="0" fontId="3" fillId="5" borderId="3" xfId="0" applyFont="1" applyFill="1" applyBorder="1" applyAlignment="1" applyProtection="1">
      <alignment horizontal="left" vertical="center" wrapText="1"/>
      <protection locked="0"/>
    </xf>
    <xf numFmtId="0" fontId="6" fillId="5" borderId="3" xfId="2" applyFont="1" applyFill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</xf>
    <xf numFmtId="0" fontId="14" fillId="5" borderId="2" xfId="0" applyFont="1" applyFill="1" applyBorder="1" applyAlignment="1" applyProtection="1">
      <alignment horizontal="left" vertical="center"/>
    </xf>
    <xf numFmtId="0" fontId="14" fillId="5" borderId="2" xfId="0" applyFont="1" applyFill="1" applyBorder="1" applyAlignment="1" applyProtection="1">
      <alignment horizontal="center" vertical="center"/>
    </xf>
    <xf numFmtId="0" fontId="29" fillId="5" borderId="1" xfId="2" applyFont="1" applyFill="1" applyBorder="1" applyAlignment="1" applyProtection="1">
      <alignment horizontal="center" vertical="center"/>
      <protection locked="0"/>
    </xf>
    <xf numFmtId="0" fontId="14" fillId="5" borderId="1" xfId="0" applyFont="1" applyFill="1" applyBorder="1" applyAlignment="1" applyProtection="1">
      <alignment horizontal="right" vertical="center"/>
    </xf>
    <xf numFmtId="165" fontId="4" fillId="0" borderId="2" xfId="0" applyNumberFormat="1" applyFont="1" applyBorder="1" applyAlignment="1">
      <alignment vertical="center"/>
    </xf>
    <xf numFmtId="0" fontId="17" fillId="0" borderId="2" xfId="2" applyFont="1" applyFill="1" applyBorder="1" applyAlignment="1" applyProtection="1">
      <alignment horizontal="left" vertical="center"/>
      <protection locked="0"/>
    </xf>
    <xf numFmtId="0" fontId="18" fillId="0" borderId="2" xfId="2" applyFont="1" applyFill="1" applyBorder="1" applyAlignment="1" applyProtection="1">
      <alignment horizontal="left" vertical="center"/>
      <protection locked="0"/>
    </xf>
    <xf numFmtId="0" fontId="6" fillId="3" borderId="1" xfId="2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right" vertical="center"/>
      <protection locked="0"/>
    </xf>
    <xf numFmtId="165" fontId="3" fillId="0" borderId="1" xfId="0" applyNumberFormat="1" applyFont="1" applyFill="1" applyBorder="1" applyAlignment="1" applyProtection="1">
      <alignment horizontal="right" vertical="center"/>
    </xf>
    <xf numFmtId="165" fontId="12" fillId="0" borderId="2" xfId="0" applyNumberFormat="1" applyFont="1" applyBorder="1" applyAlignment="1" applyProtection="1">
      <alignment horizontal="right" vertical="center"/>
      <protection locked="0"/>
    </xf>
    <xf numFmtId="165" fontId="36" fillId="0" borderId="2" xfId="2" applyNumberFormat="1" applyFont="1" applyFill="1" applyBorder="1" applyAlignment="1" applyProtection="1">
      <alignment horizontal="right" vertical="center"/>
      <protection locked="0"/>
    </xf>
    <xf numFmtId="165" fontId="36" fillId="0" borderId="2" xfId="2" applyNumberFormat="1" applyFont="1" applyBorder="1" applyAlignment="1" applyProtection="1">
      <alignment horizontal="right" vertical="center"/>
      <protection locked="0"/>
    </xf>
    <xf numFmtId="165" fontId="37" fillId="0" borderId="2" xfId="2" applyNumberFormat="1" applyFont="1" applyFill="1" applyBorder="1" applyAlignment="1" applyProtection="1">
      <alignment horizontal="right" vertical="center"/>
      <protection locked="0"/>
    </xf>
    <xf numFmtId="165" fontId="38" fillId="0" borderId="2" xfId="0" applyNumberFormat="1" applyFont="1" applyBorder="1" applyAlignment="1" applyProtection="1">
      <alignment horizontal="right" vertical="center"/>
      <protection locked="0"/>
    </xf>
    <xf numFmtId="165" fontId="36" fillId="0" borderId="2" xfId="0" applyNumberFormat="1" applyFont="1" applyBorder="1" applyAlignment="1" applyProtection="1">
      <alignment horizontal="right" vertical="center"/>
      <protection locked="0"/>
    </xf>
    <xf numFmtId="165" fontId="3" fillId="0" borderId="1" xfId="0" applyNumberFormat="1" applyFont="1" applyFill="1" applyBorder="1" applyAlignment="1" applyProtection="1">
      <alignment horizontal="right" vertical="center"/>
      <protection locked="0" hidden="1"/>
    </xf>
    <xf numFmtId="0" fontId="3" fillId="5" borderId="2" xfId="0" applyFont="1" applyFill="1" applyBorder="1" applyAlignment="1" applyProtection="1">
      <alignment horizontal="left" vertical="center"/>
      <protection locked="0"/>
    </xf>
    <xf numFmtId="0" fontId="3" fillId="5" borderId="2" xfId="0" applyFont="1" applyFill="1" applyBorder="1" applyAlignment="1" applyProtection="1">
      <alignment horizontal="center" vertical="center"/>
      <protection locked="0"/>
    </xf>
    <xf numFmtId="0" fontId="6" fillId="5" borderId="1" xfId="2" applyFont="1" applyFill="1" applyBorder="1" applyAlignment="1" applyProtection="1">
      <alignment horizontal="center" vertical="center"/>
      <protection locked="0"/>
    </xf>
    <xf numFmtId="165" fontId="3" fillId="5" borderId="2" xfId="0" applyNumberFormat="1" applyFont="1" applyFill="1" applyBorder="1" applyAlignment="1" applyProtection="1">
      <alignment horizontal="right" vertical="center"/>
      <protection locked="0"/>
    </xf>
    <xf numFmtId="165" fontId="3" fillId="5" borderId="1" xfId="0" applyNumberFormat="1" applyFont="1" applyFill="1" applyBorder="1" applyAlignment="1" applyProtection="1">
      <alignment horizontal="right" vertical="center"/>
      <protection hidden="1"/>
    </xf>
    <xf numFmtId="0" fontId="11" fillId="0" borderId="2" xfId="0" applyFont="1" applyBorder="1" applyAlignment="1" applyProtection="1">
      <alignment vertical="center"/>
      <protection locked="0"/>
    </xf>
    <xf numFmtId="0" fontId="17" fillId="0" borderId="2" xfId="2" applyFont="1" applyBorder="1" applyAlignment="1" applyProtection="1">
      <alignment vertical="center"/>
    </xf>
    <xf numFmtId="165" fontId="35" fillId="0" borderId="2" xfId="0" applyNumberFormat="1" applyFont="1" applyBorder="1" applyAlignment="1">
      <alignment vertical="center"/>
    </xf>
    <xf numFmtId="165" fontId="36" fillId="0" borderId="2" xfId="0" applyNumberFormat="1" applyFont="1" applyBorder="1" applyAlignment="1">
      <alignment vertical="center"/>
    </xf>
    <xf numFmtId="0" fontId="3" fillId="3" borderId="4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5" borderId="1" xfId="0" applyFont="1" applyFill="1" applyBorder="1" applyAlignment="1" applyProtection="1">
      <alignment horizontal="center" vertical="center"/>
    </xf>
    <xf numFmtId="0" fontId="3" fillId="5" borderId="1" xfId="0" applyFont="1" applyFill="1" applyBorder="1" applyAlignment="1" applyProtection="1">
      <alignment horizontal="right" vertical="center"/>
    </xf>
    <xf numFmtId="0" fontId="28" fillId="5" borderId="1" xfId="2" applyFont="1" applyFill="1" applyBorder="1" applyAlignment="1" applyProtection="1">
      <alignment horizontal="center" vertical="center"/>
      <protection locked="0"/>
    </xf>
    <xf numFmtId="165" fontId="3" fillId="0" borderId="1" xfId="0" applyNumberFormat="1" applyFont="1" applyFill="1" applyBorder="1" applyAlignment="1" applyProtection="1">
      <alignment horizontal="right" vertical="center"/>
      <protection locked="0"/>
    </xf>
    <xf numFmtId="0" fontId="17" fillId="5" borderId="0" xfId="2" applyFont="1" applyFill="1" applyAlignment="1" applyProtection="1">
      <alignment vertical="center"/>
      <protection locked="0"/>
    </xf>
    <xf numFmtId="0" fontId="24" fillId="5" borderId="0" xfId="0" applyFont="1" applyFill="1" applyAlignment="1">
      <alignment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5" borderId="2" xfId="0" applyFont="1" applyFill="1" applyBorder="1" applyAlignment="1" applyProtection="1">
      <alignment horizontal="right" vertical="center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6" fillId="0" borderId="9" xfId="2" applyFont="1" applyFill="1" applyBorder="1" applyAlignment="1" applyProtection="1">
      <alignment horizontal="center" vertical="center"/>
      <protection locked="0"/>
    </xf>
    <xf numFmtId="0" fontId="3" fillId="5" borderId="2" xfId="0" applyFont="1" applyFill="1" applyBorder="1" applyAlignment="1" applyProtection="1">
      <alignment horizontal="left" vertical="center"/>
    </xf>
    <xf numFmtId="0" fontId="3" fillId="5" borderId="7" xfId="0" applyFont="1" applyFill="1" applyBorder="1" applyAlignment="1" applyProtection="1">
      <alignment horizontal="center" vertical="center"/>
    </xf>
    <xf numFmtId="0" fontId="6" fillId="5" borderId="2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0" fillId="0" borderId="0" xfId="0" applyFill="1"/>
    <xf numFmtId="0" fontId="6" fillId="5" borderId="9" xfId="2" applyFont="1" applyFill="1" applyBorder="1" applyAlignment="1" applyProtection="1">
      <alignment horizontal="center" vertical="center"/>
      <protection locked="0"/>
    </xf>
    <xf numFmtId="0" fontId="4" fillId="5" borderId="5" xfId="0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</xf>
    <xf numFmtId="0" fontId="3" fillId="5" borderId="1" xfId="0" applyFont="1" applyFill="1" applyBorder="1" applyAlignment="1" applyProtection="1">
      <alignment horizontal="left" vertical="center"/>
    </xf>
    <xf numFmtId="0" fontId="3" fillId="0" borderId="7" xfId="0" applyFont="1" applyFill="1" applyBorder="1" applyAlignment="1" applyProtection="1">
      <alignment horizontal="left" vertical="center"/>
      <protection locked="0"/>
    </xf>
    <xf numFmtId="0" fontId="4" fillId="5" borderId="5" xfId="0" applyFont="1" applyFill="1" applyBorder="1" applyAlignment="1">
      <alignment horizontal="left" vertical="center" wrapText="1"/>
    </xf>
    <xf numFmtId="0" fontId="3" fillId="5" borderId="2" xfId="2" applyFont="1" applyFill="1" applyBorder="1" applyAlignment="1" applyProtection="1">
      <alignment horizontal="left" vertical="center"/>
    </xf>
    <xf numFmtId="165" fontId="3" fillId="0" borderId="2" xfId="0" applyNumberFormat="1" applyFont="1" applyFill="1" applyBorder="1" applyAlignment="1" applyProtection="1">
      <alignment horizontal="right" vertical="center"/>
    </xf>
    <xf numFmtId="0" fontId="4" fillId="5" borderId="2" xfId="0" applyFont="1" applyFill="1" applyBorder="1" applyAlignment="1">
      <alignment horizontal="left" vertical="center"/>
    </xf>
    <xf numFmtId="165" fontId="3" fillId="5" borderId="1" xfId="0" applyNumberFormat="1" applyFont="1" applyFill="1" applyBorder="1" applyAlignment="1" applyProtection="1">
      <alignment horizontal="right" vertical="center"/>
    </xf>
    <xf numFmtId="0" fontId="6" fillId="3" borderId="2" xfId="2" applyFont="1" applyFill="1" applyBorder="1" applyAlignment="1" applyProtection="1">
      <alignment horizontal="center" vertical="center"/>
    </xf>
    <xf numFmtId="0" fontId="3" fillId="3" borderId="7" xfId="0" applyFont="1" applyFill="1" applyBorder="1" applyAlignment="1" applyProtection="1">
      <alignment horizontal="right" vertical="center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 applyProtection="1">
      <alignment vertical="center"/>
    </xf>
    <xf numFmtId="0" fontId="3" fillId="3" borderId="1" xfId="0" applyFont="1" applyFill="1" applyBorder="1" applyAlignment="1" applyProtection="1">
      <alignment vertical="center"/>
    </xf>
    <xf numFmtId="165" fontId="3" fillId="0" borderId="10" xfId="0" applyNumberFormat="1" applyFont="1" applyFill="1" applyBorder="1" applyAlignment="1" applyProtection="1">
      <alignment horizontal="right" vertical="center"/>
      <protection locked="0"/>
    </xf>
    <xf numFmtId="0" fontId="4" fillId="0" borderId="2" xfId="0" applyFont="1" applyBorder="1" applyAlignment="1">
      <alignment horizontal="left" vertical="center"/>
    </xf>
    <xf numFmtId="0" fontId="3" fillId="5" borderId="3" xfId="2" applyFont="1" applyFill="1" applyBorder="1" applyAlignment="1" applyProtection="1">
      <alignment horizontal="center" vertical="center"/>
      <protection locked="0"/>
    </xf>
    <xf numFmtId="0" fontId="33" fillId="0" borderId="2" xfId="0" applyFont="1" applyBorder="1" applyAlignment="1">
      <alignment vertical="center"/>
    </xf>
    <xf numFmtId="0" fontId="33" fillId="0" borderId="2" xfId="0" applyFont="1" applyBorder="1" applyAlignment="1">
      <alignment horizontal="center" vertical="center"/>
    </xf>
    <xf numFmtId="0" fontId="3" fillId="0" borderId="10" xfId="0" applyFont="1" applyFill="1" applyBorder="1" applyAlignment="1" applyProtection="1">
      <alignment vertical="center"/>
      <protection locked="0"/>
    </xf>
    <xf numFmtId="0" fontId="4" fillId="0" borderId="2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3" fillId="0" borderId="11" xfId="0" applyFont="1" applyFill="1" applyBorder="1" applyAlignment="1" applyProtection="1">
      <alignment vertical="center"/>
      <protection locked="0"/>
    </xf>
    <xf numFmtId="165" fontId="3" fillId="0" borderId="7" xfId="0" applyNumberFormat="1" applyFont="1" applyFill="1" applyBorder="1" applyAlignment="1" applyProtection="1">
      <alignment horizontal="right" vertical="center"/>
      <protection locked="0"/>
    </xf>
    <xf numFmtId="165" fontId="3" fillId="0" borderId="9" xfId="0" applyNumberFormat="1" applyFont="1" applyFill="1" applyBorder="1" applyAlignment="1" applyProtection="1">
      <alignment horizontal="right" vertical="center"/>
      <protection hidden="1"/>
    </xf>
    <xf numFmtId="165" fontId="4" fillId="0" borderId="2" xfId="0" applyNumberFormat="1" applyFont="1" applyBorder="1"/>
    <xf numFmtId="0" fontId="3" fillId="5" borderId="3" xfId="2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vertical="center"/>
    </xf>
    <xf numFmtId="0" fontId="4" fillId="0" borderId="2" xfId="0" applyFont="1" applyBorder="1" applyAlignment="1">
      <alignment horizontal="right"/>
    </xf>
    <xf numFmtId="165" fontId="4" fillId="0" borderId="2" xfId="0" applyNumberFormat="1" applyFont="1" applyFill="1" applyBorder="1" applyAlignment="1">
      <alignment vertical="center"/>
    </xf>
    <xf numFmtId="165" fontId="3" fillId="0" borderId="2" xfId="0" applyNumberFormat="1" applyFont="1" applyBorder="1" applyAlignment="1" applyProtection="1">
      <alignment vertical="center"/>
      <protection locked="0"/>
    </xf>
    <xf numFmtId="0" fontId="4" fillId="5" borderId="2" xfId="0" applyFont="1" applyFill="1" applyBorder="1" applyAlignment="1">
      <alignment horizontal="center" vertical="center"/>
    </xf>
    <xf numFmtId="0" fontId="6" fillId="3" borderId="0" xfId="2" applyFont="1" applyFill="1" applyAlignment="1" applyProtection="1">
      <alignment horizontal="center" vertical="center"/>
      <protection locked="0"/>
    </xf>
    <xf numFmtId="0" fontId="24" fillId="0" borderId="0" xfId="0" applyFont="1" applyAlignment="1">
      <alignment horizontal="center" vertical="center"/>
    </xf>
    <xf numFmtId="0" fontId="12" fillId="0" borderId="0" xfId="0" applyFont="1" applyAlignment="1" applyProtection="1">
      <alignment vertical="center"/>
      <protection locked="0"/>
    </xf>
    <xf numFmtId="0" fontId="24" fillId="3" borderId="0" xfId="0" applyFont="1" applyFill="1" applyAlignment="1">
      <alignment horizontal="center"/>
    </xf>
    <xf numFmtId="0" fontId="39" fillId="0" borderId="0" xfId="0" applyFont="1"/>
    <xf numFmtId="165" fontId="40" fillId="0" borderId="2" xfId="0" applyNumberFormat="1" applyFont="1" applyBorder="1" applyAlignment="1">
      <alignment horizontal="right" vertical="center"/>
    </xf>
    <xf numFmtId="0" fontId="41" fillId="0" borderId="0" xfId="0" applyFont="1" applyAlignment="1">
      <alignment vertical="center"/>
    </xf>
    <xf numFmtId="0" fontId="3" fillId="9" borderId="2" xfId="0" applyFont="1" applyFill="1" applyBorder="1" applyAlignment="1" applyProtection="1">
      <alignment horizontal="center" vertical="center"/>
      <protection locked="0"/>
    </xf>
    <xf numFmtId="0" fontId="3" fillId="9" borderId="2" xfId="0" applyFont="1" applyFill="1" applyBorder="1" applyAlignment="1" applyProtection="1">
      <alignment horizontal="left" vertical="center"/>
      <protection locked="0"/>
    </xf>
    <xf numFmtId="0" fontId="3" fillId="9" borderId="3" xfId="0" applyFont="1" applyFill="1" applyBorder="1" applyAlignment="1" applyProtection="1">
      <alignment horizontal="left" vertical="center"/>
      <protection locked="0"/>
    </xf>
    <xf numFmtId="0" fontId="3" fillId="9" borderId="1" xfId="0" applyFont="1" applyFill="1" applyBorder="1" applyAlignment="1" applyProtection="1">
      <alignment horizontal="center" vertical="center"/>
      <protection locked="0"/>
    </xf>
    <xf numFmtId="165" fontId="3" fillId="9" borderId="2" xfId="0" applyNumberFormat="1" applyFont="1" applyFill="1" applyBorder="1" applyAlignment="1" applyProtection="1">
      <alignment horizontal="right" vertical="center"/>
      <protection locked="0"/>
    </xf>
    <xf numFmtId="165" fontId="3" fillId="9" borderId="1" xfId="0" applyNumberFormat="1" applyFont="1" applyFill="1" applyBorder="1" applyAlignment="1" applyProtection="1">
      <alignment horizontal="right" vertical="center"/>
      <protection locked="0" hidden="1"/>
    </xf>
    <xf numFmtId="0" fontId="3" fillId="10" borderId="2" xfId="0" applyFont="1" applyFill="1" applyBorder="1" applyAlignment="1" applyProtection="1">
      <alignment horizontal="center" vertical="center"/>
      <protection locked="0"/>
    </xf>
    <xf numFmtId="49" fontId="3" fillId="10" borderId="2" xfId="0" applyNumberFormat="1" applyFont="1" applyFill="1" applyBorder="1" applyAlignment="1" applyProtection="1">
      <alignment horizontal="center" vertical="center"/>
      <protection locked="0"/>
    </xf>
    <xf numFmtId="0" fontId="3" fillId="10" borderId="2" xfId="0" applyFont="1" applyFill="1" applyBorder="1" applyAlignment="1" applyProtection="1">
      <alignment horizontal="left" vertical="center"/>
      <protection locked="0"/>
    </xf>
    <xf numFmtId="0" fontId="3" fillId="10" borderId="3" xfId="0" applyFont="1" applyFill="1" applyBorder="1" applyAlignment="1" applyProtection="1">
      <alignment horizontal="left" vertical="center"/>
      <protection locked="0"/>
    </xf>
    <xf numFmtId="165" fontId="3" fillId="10" borderId="2" xfId="0" applyNumberFormat="1" applyFont="1" applyFill="1" applyBorder="1" applyAlignment="1" applyProtection="1">
      <alignment horizontal="right" vertical="center"/>
      <protection locked="0"/>
    </xf>
    <xf numFmtId="165" fontId="3" fillId="10" borderId="2" xfId="0" applyNumberFormat="1" applyFont="1" applyFill="1" applyBorder="1" applyAlignment="1" applyProtection="1">
      <alignment horizontal="right" vertical="center"/>
      <protection hidden="1"/>
    </xf>
    <xf numFmtId="0" fontId="3" fillId="0" borderId="2" xfId="0" applyFont="1" applyFill="1" applyBorder="1" applyAlignment="1" applyProtection="1">
      <alignment horizontal="left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18" fillId="0" borderId="2" xfId="2" applyFont="1" applyBorder="1" applyAlignment="1" applyProtection="1">
      <alignment vertical="center"/>
    </xf>
    <xf numFmtId="0" fontId="3" fillId="0" borderId="2" xfId="0" applyFont="1" applyFill="1" applyBorder="1" applyAlignment="1" applyProtection="1">
      <alignment horizontal="left" vertical="center"/>
      <protection locked="0"/>
    </xf>
    <xf numFmtId="0" fontId="3" fillId="5" borderId="1" xfId="0" applyFont="1" applyFill="1" applyBorder="1" applyAlignment="1" applyProtection="1">
      <alignment horizontal="right" vertical="center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11" borderId="2" xfId="0" applyFont="1" applyFill="1" applyBorder="1" applyAlignment="1" applyProtection="1">
      <alignment horizontal="left" vertical="center"/>
    </xf>
    <xf numFmtId="0" fontId="3" fillId="11" borderId="2" xfId="0" applyFont="1" applyFill="1" applyBorder="1" applyAlignment="1" applyProtection="1">
      <alignment horizontal="center" vertical="center"/>
    </xf>
    <xf numFmtId="0" fontId="6" fillId="11" borderId="9" xfId="2" applyFont="1" applyFill="1" applyBorder="1" applyAlignment="1" applyProtection="1">
      <alignment horizontal="center" vertical="center"/>
      <protection locked="0"/>
    </xf>
    <xf numFmtId="0" fontId="4" fillId="11" borderId="5" xfId="0" applyFont="1" applyFill="1" applyBorder="1" applyAlignment="1">
      <alignment horizontal="left" vertical="center"/>
    </xf>
    <xf numFmtId="165" fontId="3" fillId="11" borderId="1" xfId="0" applyNumberFormat="1" applyFont="1" applyFill="1" applyBorder="1" applyAlignment="1" applyProtection="1">
      <alignment horizontal="right" vertical="center"/>
    </xf>
    <xf numFmtId="0" fontId="3" fillId="5" borderId="2" xfId="0" applyFont="1" applyFill="1" applyBorder="1" applyAlignment="1" applyProtection="1">
      <alignment horizontal="right" vertical="center"/>
    </xf>
    <xf numFmtId="0" fontId="3" fillId="0" borderId="2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6" fillId="11" borderId="2" xfId="2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0" fontId="3" fillId="5" borderId="2" xfId="0" applyFont="1" applyFill="1" applyBorder="1" applyAlignment="1" applyProtection="1">
      <alignment horizontal="right" vertical="center"/>
    </xf>
    <xf numFmtId="0" fontId="0" fillId="0" borderId="0" xfId="0"/>
    <xf numFmtId="0" fontId="12" fillId="0" borderId="2" xfId="0" applyFont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11" borderId="1" xfId="0" applyFont="1" applyFill="1" applyBorder="1" applyAlignment="1" applyProtection="1">
      <alignment horizontal="right" vertical="center"/>
    </xf>
    <xf numFmtId="0" fontId="18" fillId="11" borderId="2" xfId="2" applyFont="1" applyFill="1" applyBorder="1" applyAlignment="1" applyProtection="1">
      <alignment horizontal="left" vertical="center"/>
      <protection locked="0"/>
    </xf>
    <xf numFmtId="165" fontId="19" fillId="0" borderId="2" xfId="0" applyNumberFormat="1" applyFont="1" applyBorder="1" applyAlignment="1">
      <alignment vertical="center"/>
    </xf>
    <xf numFmtId="165" fontId="12" fillId="11" borderId="2" xfId="0" applyNumberFormat="1" applyFont="1" applyFill="1" applyBorder="1" applyAlignment="1" applyProtection="1">
      <alignment horizontal="right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</xf>
    <xf numFmtId="0" fontId="17" fillId="0" borderId="0" xfId="2" applyFont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left" vertical="center"/>
    </xf>
    <xf numFmtId="0" fontId="0" fillId="0" borderId="0" xfId="0"/>
    <xf numFmtId="0" fontId="3" fillId="0" borderId="2" xfId="0" applyFont="1" applyFill="1" applyBorder="1" applyAlignment="1" applyProtection="1">
      <alignment horizontal="left" vertical="center"/>
      <protection locked="0"/>
    </xf>
    <xf numFmtId="0" fontId="5" fillId="0" borderId="0" xfId="2" applyFont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right" vertical="center"/>
    </xf>
    <xf numFmtId="0" fontId="3" fillId="0" borderId="0" xfId="2" applyFont="1" applyBorder="1" applyAlignment="1" applyProtection="1">
      <alignment horizontal="left" vertical="center"/>
    </xf>
    <xf numFmtId="0" fontId="3" fillId="0" borderId="2" xfId="0" applyFont="1" applyFill="1" applyBorder="1" applyAlignment="1" applyProtection="1">
      <alignment horizontal="left" vertical="center"/>
      <protection locked="0" hidden="1"/>
    </xf>
    <xf numFmtId="0" fontId="15" fillId="0" borderId="15" xfId="2" applyFont="1" applyFill="1" applyBorder="1" applyAlignment="1" applyProtection="1">
      <alignment horizontal="left" vertical="center"/>
      <protection locked="0"/>
    </xf>
    <xf numFmtId="0" fontId="15" fillId="0" borderId="14" xfId="2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3" fillId="0" borderId="12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 wrapText="1"/>
    </xf>
    <xf numFmtId="0" fontId="23" fillId="2" borderId="0" xfId="0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>
      <alignment horizontal="left" vertical="center"/>
    </xf>
    <xf numFmtId="0" fontId="6" fillId="0" borderId="1" xfId="2" applyFont="1" applyFill="1" applyBorder="1" applyAlignment="1" applyProtection="1">
      <alignment horizontal="left" vertical="center"/>
      <protection locked="0"/>
    </xf>
    <xf numFmtId="0" fontId="3" fillId="4" borderId="3" xfId="0" applyFont="1" applyFill="1" applyBorder="1" applyAlignment="1" applyProtection="1">
      <alignment horizontal="right" vertical="center"/>
    </xf>
    <xf numFmtId="0" fontId="3" fillId="4" borderId="10" xfId="0" applyFont="1" applyFill="1" applyBorder="1" applyAlignment="1" applyProtection="1">
      <alignment horizontal="right" vertical="center"/>
    </xf>
    <xf numFmtId="0" fontId="3" fillId="5" borderId="3" xfId="0" applyFont="1" applyFill="1" applyBorder="1" applyAlignment="1" applyProtection="1">
      <alignment horizontal="right" vertical="center"/>
    </xf>
    <xf numFmtId="0" fontId="3" fillId="5" borderId="10" xfId="0" applyFont="1" applyFill="1" applyBorder="1" applyAlignment="1" applyProtection="1">
      <alignment horizontal="right" vertical="center"/>
    </xf>
    <xf numFmtId="0" fontId="3" fillId="0" borderId="5" xfId="0" applyFont="1" applyFill="1" applyBorder="1" applyAlignment="1" applyProtection="1">
      <alignment horizontal="right" vertical="center"/>
    </xf>
    <xf numFmtId="0" fontId="3" fillId="0" borderId="6" xfId="0" applyFont="1" applyFill="1" applyBorder="1" applyAlignment="1" applyProtection="1">
      <alignment horizontal="right" vertical="center"/>
    </xf>
    <xf numFmtId="0" fontId="3" fillId="0" borderId="2" xfId="0" applyFont="1" applyFill="1" applyBorder="1" applyAlignment="1" applyProtection="1">
      <alignment horizontal="right" vertical="center"/>
    </xf>
    <xf numFmtId="0" fontId="3" fillId="0" borderId="3" xfId="0" applyFont="1" applyFill="1" applyBorder="1" applyAlignment="1" applyProtection="1">
      <alignment horizontal="right" vertical="center"/>
    </xf>
    <xf numFmtId="0" fontId="3" fillId="0" borderId="10" xfId="0" applyFont="1" applyFill="1" applyBorder="1" applyAlignment="1" applyProtection="1">
      <alignment horizontal="right" vertical="center"/>
    </xf>
    <xf numFmtId="0" fontId="21" fillId="2" borderId="0" xfId="2" applyFont="1" applyFill="1" applyBorder="1" applyAlignment="1" applyProtection="1">
      <alignment horizontal="left" vertical="center"/>
      <protection locked="0"/>
    </xf>
    <xf numFmtId="0" fontId="3" fillId="2" borderId="8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left" vertical="center"/>
      <protection locked="0" hidden="1"/>
    </xf>
    <xf numFmtId="0" fontId="3" fillId="0" borderId="3" xfId="2" applyFont="1" applyBorder="1" applyAlignment="1" applyProtection="1">
      <alignment horizontal="left" vertical="center"/>
      <protection locked="0"/>
    </xf>
    <xf numFmtId="0" fontId="3" fillId="0" borderId="10" xfId="2" applyFont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right" vertical="center"/>
    </xf>
    <xf numFmtId="0" fontId="3" fillId="2" borderId="10" xfId="0" applyFont="1" applyFill="1" applyBorder="1" applyAlignment="1" applyProtection="1">
      <alignment horizontal="right" vertical="center"/>
    </xf>
    <xf numFmtId="0" fontId="6" fillId="0" borderId="2" xfId="2" applyFont="1" applyBorder="1" applyAlignment="1" applyProtection="1">
      <alignment horizontal="left" vertical="center"/>
      <protection locked="0"/>
    </xf>
    <xf numFmtId="0" fontId="3" fillId="3" borderId="3" xfId="0" applyFont="1" applyFill="1" applyBorder="1" applyAlignment="1" applyProtection="1">
      <alignment horizontal="right" vertical="center"/>
    </xf>
    <xf numFmtId="0" fontId="3" fillId="3" borderId="10" xfId="0" applyFont="1" applyFill="1" applyBorder="1" applyAlignment="1" applyProtection="1">
      <alignment horizontal="right" vertical="center"/>
    </xf>
    <xf numFmtId="0" fontId="6" fillId="2" borderId="2" xfId="2" applyFont="1" applyFill="1" applyBorder="1" applyAlignment="1" applyProtection="1">
      <alignment horizontal="left" vertical="center"/>
      <protection locked="0"/>
    </xf>
    <xf numFmtId="0" fontId="7" fillId="3" borderId="0" xfId="0" applyFont="1" applyFill="1" applyBorder="1" applyAlignment="1" applyProtection="1">
      <alignment vertical="center"/>
    </xf>
    <xf numFmtId="0" fontId="4" fillId="0" borderId="0" xfId="0" applyFont="1" applyBorder="1" applyAlignment="1" applyProtection="1">
      <alignment horizontal="left" vertical="center"/>
    </xf>
    <xf numFmtId="0" fontId="26" fillId="0" borderId="3" xfId="2" applyFont="1" applyFill="1" applyBorder="1" applyAlignment="1" applyProtection="1">
      <alignment horizontal="center" vertical="center"/>
    </xf>
    <xf numFmtId="0" fontId="26" fillId="0" borderId="15" xfId="2" applyFont="1" applyFill="1" applyBorder="1" applyAlignment="1" applyProtection="1">
      <alignment horizontal="center" vertical="center"/>
    </xf>
    <xf numFmtId="0" fontId="26" fillId="0" borderId="10" xfId="2" applyFont="1" applyFill="1" applyBorder="1" applyAlignment="1" applyProtection="1">
      <alignment horizontal="center" vertical="center"/>
    </xf>
    <xf numFmtId="0" fontId="3" fillId="8" borderId="2" xfId="0" applyFont="1" applyFill="1" applyBorder="1" applyAlignment="1" applyProtection="1">
      <alignment horizontal="left" vertical="center" wrapText="1"/>
    </xf>
    <xf numFmtId="1" fontId="3" fillId="0" borderId="2" xfId="0" applyNumberFormat="1" applyFont="1" applyFill="1" applyBorder="1" applyAlignment="1" applyProtection="1">
      <alignment horizontal="left" vertical="center"/>
      <protection locked="0" hidden="1"/>
    </xf>
    <xf numFmtId="0" fontId="3" fillId="3" borderId="15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right" vertical="center"/>
      <protection locked="0" hidden="1"/>
    </xf>
    <xf numFmtId="0" fontId="3" fillId="0" borderId="15" xfId="0" applyFont="1" applyFill="1" applyBorder="1" applyAlignment="1" applyProtection="1">
      <alignment horizontal="right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</xf>
    <xf numFmtId="0" fontId="3" fillId="5" borderId="8" xfId="0" applyFont="1" applyFill="1" applyBorder="1" applyAlignment="1" applyProtection="1">
      <alignment horizontal="left" vertical="center" wrapText="1"/>
    </xf>
    <xf numFmtId="0" fontId="3" fillId="5" borderId="11" xfId="0" applyFont="1" applyFill="1" applyBorder="1" applyAlignment="1" applyProtection="1">
      <alignment horizontal="left" vertical="center" wrapText="1"/>
    </xf>
    <xf numFmtId="0" fontId="3" fillId="5" borderId="12" xfId="0" applyFont="1" applyFill="1" applyBorder="1" applyAlignment="1" applyProtection="1">
      <alignment horizontal="left" vertical="center" wrapText="1"/>
    </xf>
    <xf numFmtId="0" fontId="3" fillId="5" borderId="0" xfId="0" applyFont="1" applyFill="1" applyBorder="1" applyAlignment="1" applyProtection="1">
      <alignment horizontal="left" vertical="center" wrapText="1"/>
    </xf>
    <xf numFmtId="0" fontId="3" fillId="5" borderId="13" xfId="0" applyFont="1" applyFill="1" applyBorder="1" applyAlignment="1" applyProtection="1">
      <alignment horizontal="left" vertical="center" wrapText="1"/>
    </xf>
    <xf numFmtId="0" fontId="3" fillId="5" borderId="5" xfId="0" applyFont="1" applyFill="1" applyBorder="1" applyAlignment="1" applyProtection="1">
      <alignment horizontal="left" vertical="center" wrapText="1"/>
    </xf>
    <xf numFmtId="0" fontId="3" fillId="5" borderId="14" xfId="0" applyFont="1" applyFill="1" applyBorder="1" applyAlignment="1" applyProtection="1">
      <alignment horizontal="left" vertical="center" wrapText="1"/>
    </xf>
    <xf numFmtId="0" fontId="3" fillId="5" borderId="6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right" vertical="center"/>
    </xf>
    <xf numFmtId="0" fontId="6" fillId="0" borderId="0" xfId="2" applyFont="1" applyBorder="1" applyAlignment="1" applyProtection="1">
      <alignment horizontal="left" vertical="center"/>
    </xf>
    <xf numFmtId="0" fontId="26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</xf>
    <xf numFmtId="0" fontId="23" fillId="0" borderId="0" xfId="0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 applyProtection="1">
      <alignment horizontal="center" vertical="center"/>
      <protection locked="0"/>
    </xf>
    <xf numFmtId="164" fontId="3" fillId="0" borderId="10" xfId="0" applyNumberFormat="1" applyFont="1" applyFill="1" applyBorder="1" applyAlignment="1" applyProtection="1">
      <alignment horizontal="center" vertical="center"/>
      <protection locked="0"/>
    </xf>
    <xf numFmtId="0" fontId="25" fillId="0" borderId="12" xfId="0" applyFont="1" applyFill="1" applyBorder="1" applyAlignment="1" applyProtection="1">
      <alignment horizontal="right" vertical="center"/>
    </xf>
    <xf numFmtId="0" fontId="25" fillId="0" borderId="0" xfId="0" applyFont="1" applyFill="1" applyBorder="1" applyAlignment="1" applyProtection="1">
      <alignment horizontal="right" vertical="center"/>
    </xf>
    <xf numFmtId="0" fontId="23" fillId="0" borderId="0" xfId="0" applyFont="1" applyFill="1" applyBorder="1" applyAlignment="1" applyProtection="1">
      <alignment horizontal="right" vertical="center"/>
    </xf>
    <xf numFmtId="164" fontId="10" fillId="0" borderId="3" xfId="0" applyNumberFormat="1" applyFont="1" applyFill="1" applyBorder="1" applyAlignment="1" applyProtection="1">
      <alignment horizontal="center" vertical="center"/>
      <protection locked="0"/>
    </xf>
    <xf numFmtId="164" fontId="10" fillId="0" borderId="10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left" vertical="center"/>
      <protection locked="0"/>
    </xf>
    <xf numFmtId="0" fontId="3" fillId="0" borderId="8" xfId="0" applyFont="1" applyFill="1" applyBorder="1" applyAlignment="1" applyProtection="1">
      <alignment horizontal="left" vertical="center"/>
      <protection locked="0"/>
    </xf>
    <xf numFmtId="0" fontId="3" fillId="0" borderId="11" xfId="0" applyFont="1" applyFill="1" applyBorder="1" applyAlignment="1" applyProtection="1">
      <alignment horizontal="left" vertical="center"/>
      <protection locked="0"/>
    </xf>
    <xf numFmtId="0" fontId="3" fillId="0" borderId="12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13" xfId="0" applyFont="1" applyFill="1" applyBorder="1" applyAlignment="1" applyProtection="1">
      <alignment horizontal="left" vertical="center"/>
      <protection locked="0"/>
    </xf>
    <xf numFmtId="0" fontId="3" fillId="0" borderId="5" xfId="0" applyFont="1" applyFill="1" applyBorder="1" applyAlignment="1" applyProtection="1">
      <alignment horizontal="left" vertical="center"/>
      <protection locked="0"/>
    </xf>
    <xf numFmtId="0" fontId="3" fillId="0" borderId="14" xfId="0" applyFont="1" applyFill="1" applyBorder="1" applyAlignment="1" applyProtection="1">
      <alignment horizontal="left" vertical="center"/>
      <protection locked="0"/>
    </xf>
    <xf numFmtId="0" fontId="3" fillId="0" borderId="6" xfId="0" applyFont="1" applyFill="1" applyBorder="1" applyAlignment="1" applyProtection="1">
      <alignment horizontal="left" vertical="center"/>
      <protection locked="0"/>
    </xf>
    <xf numFmtId="0" fontId="3" fillId="3" borderId="2" xfId="0" applyFont="1" applyFill="1" applyBorder="1" applyAlignment="1" applyProtection="1">
      <alignment horizontal="right" vertical="center"/>
    </xf>
    <xf numFmtId="0" fontId="4" fillId="0" borderId="2" xfId="0" applyFont="1" applyBorder="1" applyAlignment="1" applyProtection="1">
      <alignment horizontal="right" vertical="center"/>
      <protection locked="0" hidden="1"/>
    </xf>
    <xf numFmtId="0" fontId="3" fillId="4" borderId="2" xfId="0" applyFont="1" applyFill="1" applyBorder="1" applyAlignment="1" applyProtection="1">
      <alignment horizontal="right" vertical="center"/>
    </xf>
    <xf numFmtId="0" fontId="3" fillId="5" borderId="2" xfId="0" applyFont="1" applyFill="1" applyBorder="1" applyAlignment="1" applyProtection="1">
      <alignment horizontal="right" vertical="center"/>
    </xf>
    <xf numFmtId="0" fontId="6" fillId="0" borderId="15" xfId="2" applyFont="1" applyFill="1" applyBorder="1" applyAlignment="1" applyProtection="1">
      <alignment horizontal="left" vertical="center"/>
    </xf>
    <xf numFmtId="0" fontId="10" fillId="0" borderId="3" xfId="2" applyFont="1" applyFill="1" applyBorder="1" applyAlignment="1" applyProtection="1">
      <alignment horizontal="left" vertical="center"/>
    </xf>
    <xf numFmtId="0" fontId="10" fillId="0" borderId="15" xfId="2" applyFont="1" applyFill="1" applyBorder="1" applyAlignment="1" applyProtection="1">
      <alignment horizontal="left" vertical="center"/>
    </xf>
    <xf numFmtId="0" fontId="10" fillId="0" borderId="10" xfId="2" applyFont="1" applyFill="1" applyBorder="1" applyAlignment="1" applyProtection="1">
      <alignment horizontal="left" vertical="center"/>
    </xf>
    <xf numFmtId="0" fontId="17" fillId="0" borderId="0" xfId="2" applyFont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 hidden="1"/>
    </xf>
    <xf numFmtId="0" fontId="20" fillId="0" borderId="0" xfId="2" applyFont="1" applyAlignment="1" applyProtection="1">
      <alignment horizontal="left" vertical="center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23" fillId="6" borderId="3" xfId="2" applyFont="1" applyFill="1" applyBorder="1" applyAlignment="1" applyProtection="1">
      <alignment horizontal="right" vertical="center"/>
    </xf>
    <xf numFmtId="0" fontId="23" fillId="6" borderId="15" xfId="2" applyFont="1" applyFill="1" applyBorder="1" applyAlignment="1" applyProtection="1">
      <alignment horizontal="right" vertical="center"/>
    </xf>
    <xf numFmtId="0" fontId="23" fillId="6" borderId="10" xfId="2" applyFont="1" applyFill="1" applyBorder="1" applyAlignment="1" applyProtection="1">
      <alignment horizontal="right" vertical="center"/>
    </xf>
    <xf numFmtId="0" fontId="40" fillId="0" borderId="2" xfId="0" applyFont="1" applyBorder="1" applyAlignment="1">
      <alignment horizontal="right" vertical="center"/>
    </xf>
    <xf numFmtId="0" fontId="17" fillId="0" borderId="5" xfId="2" applyFont="1" applyFill="1" applyBorder="1" applyAlignment="1" applyProtection="1">
      <alignment horizontal="right" vertical="center" wrapText="1"/>
      <protection locked="0"/>
    </xf>
    <xf numFmtId="0" fontId="17" fillId="0" borderId="14" xfId="2" applyFont="1" applyFill="1" applyBorder="1" applyAlignment="1" applyProtection="1">
      <alignment horizontal="right" vertical="center" wrapText="1"/>
      <protection locked="0"/>
    </xf>
    <xf numFmtId="0" fontId="12" fillId="3" borderId="2" xfId="0" applyFont="1" applyFill="1" applyBorder="1" applyAlignment="1" applyProtection="1">
      <alignment horizontal="left" vertical="center"/>
      <protection locked="0"/>
    </xf>
    <xf numFmtId="0" fontId="12" fillId="3" borderId="3" xfId="0" applyFont="1" applyFill="1" applyBorder="1" applyAlignment="1" applyProtection="1">
      <alignment horizontal="left" vertical="center"/>
      <protection locked="0"/>
    </xf>
    <xf numFmtId="0" fontId="12" fillId="3" borderId="10" xfId="0" applyFont="1" applyFill="1" applyBorder="1" applyAlignment="1" applyProtection="1">
      <alignment horizontal="left" vertical="center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0" fontId="16" fillId="3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42" fillId="0" borderId="0" xfId="2" applyFont="1" applyFill="1" applyAlignment="1" applyProtection="1">
      <alignment horizontal="center" vertical="center"/>
    </xf>
    <xf numFmtId="0" fontId="35" fillId="0" borderId="2" xfId="0" applyFont="1" applyBorder="1" applyAlignment="1">
      <alignment vertical="center"/>
    </xf>
    <xf numFmtId="0" fontId="12" fillId="0" borderId="2" xfId="0" applyFont="1" applyBorder="1" applyAlignment="1" applyProtection="1">
      <alignment vertical="center"/>
      <protection locked="0"/>
    </xf>
    <xf numFmtId="0" fontId="32" fillId="3" borderId="0" xfId="0" applyFont="1" applyFill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4" fillId="3" borderId="7" xfId="0" applyFont="1" applyFill="1" applyBorder="1" applyAlignment="1" applyProtection="1">
      <alignment horizontal="right" vertical="center"/>
    </xf>
    <xf numFmtId="0" fontId="14" fillId="3" borderId="1" xfId="0" applyFont="1" applyFill="1" applyBorder="1" applyAlignment="1" applyProtection="1">
      <alignment horizontal="right" vertical="center"/>
    </xf>
    <xf numFmtId="0" fontId="17" fillId="0" borderId="0" xfId="2" applyFont="1" applyAlignment="1" applyProtection="1">
      <alignment horizontal="right" vertical="center"/>
    </xf>
    <xf numFmtId="0" fontId="33" fillId="0" borderId="0" xfId="0" applyFont="1" applyAlignment="1">
      <alignment horizontal="center" vertical="center"/>
    </xf>
    <xf numFmtId="0" fontId="14" fillId="3" borderId="7" xfId="0" applyFont="1" applyFill="1" applyBorder="1" applyAlignment="1" applyProtection="1">
      <alignment horizontal="center" vertical="center"/>
    </xf>
    <xf numFmtId="0" fontId="14" fillId="3" borderId="1" xfId="0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right"/>
    </xf>
    <xf numFmtId="0" fontId="17" fillId="0" borderId="14" xfId="2" applyFont="1" applyBorder="1" applyAlignment="1" applyProtection="1">
      <alignment horizontal="right" vertical="center"/>
    </xf>
    <xf numFmtId="0" fontId="23" fillId="3" borderId="2" xfId="0" applyFont="1" applyFill="1" applyBorder="1" applyAlignment="1">
      <alignment horizontal="center" vertical="center"/>
    </xf>
    <xf numFmtId="0" fontId="29" fillId="8" borderId="3" xfId="2" applyFont="1" applyFill="1" applyBorder="1" applyAlignment="1" applyProtection="1">
      <alignment horizontal="left" vertical="center"/>
      <protection locked="0"/>
    </xf>
    <xf numFmtId="0" fontId="29" fillId="8" borderId="10" xfId="2" applyFont="1" applyFill="1" applyBorder="1" applyAlignment="1" applyProtection="1">
      <alignment horizontal="left" vertical="center"/>
      <protection locked="0"/>
    </xf>
    <xf numFmtId="0" fontId="34" fillId="5" borderId="3" xfId="2" applyFont="1" applyFill="1" applyBorder="1" applyAlignment="1" applyProtection="1">
      <alignment horizontal="center" vertical="center"/>
      <protection locked="0"/>
    </xf>
    <xf numFmtId="0" fontId="34" fillId="5" borderId="10" xfId="2" applyFont="1" applyFill="1" applyBorder="1" applyAlignment="1" applyProtection="1">
      <alignment horizontal="center" vertical="center"/>
      <protection locked="0"/>
    </xf>
    <xf numFmtId="0" fontId="14" fillId="3" borderId="4" xfId="0" applyFont="1" applyFill="1" applyBorder="1" applyAlignment="1" applyProtection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14" fillId="0" borderId="7" xfId="0" applyFont="1" applyFill="1" applyBorder="1" applyAlignment="1" applyProtection="1">
      <alignment horizontal="center" vertical="center"/>
      <protection locked="0"/>
    </xf>
    <xf numFmtId="0" fontId="14" fillId="0" borderId="9" xfId="0" applyFont="1" applyFill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 applyProtection="1">
      <alignment horizontal="right" vertical="center"/>
    </xf>
    <xf numFmtId="0" fontId="3" fillId="3" borderId="1" xfId="0" applyFont="1" applyFill="1" applyBorder="1" applyAlignment="1" applyProtection="1">
      <alignment horizontal="right" vertical="center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6" fillId="8" borderId="3" xfId="2" applyFont="1" applyFill="1" applyBorder="1" applyAlignment="1" applyProtection="1">
      <alignment horizontal="left" vertical="center"/>
      <protection locked="0"/>
    </xf>
    <xf numFmtId="0" fontId="6" fillId="8" borderId="10" xfId="2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7" xfId="2" applyFont="1" applyBorder="1" applyAlignment="1" applyProtection="1">
      <alignment horizontal="center" vertical="center"/>
    </xf>
    <xf numFmtId="0" fontId="6" fillId="0" borderId="9" xfId="2" applyFont="1" applyBorder="1" applyAlignment="1" applyProtection="1">
      <alignment horizontal="center" vertical="center"/>
    </xf>
    <xf numFmtId="0" fontId="6" fillId="0" borderId="1" xfId="2" applyFont="1" applyBorder="1" applyAlignment="1" applyProtection="1">
      <alignment horizontal="center" vertical="center"/>
    </xf>
    <xf numFmtId="0" fontId="13" fillId="5" borderId="3" xfId="2" applyFont="1" applyFill="1" applyBorder="1" applyAlignment="1" applyProtection="1">
      <alignment horizontal="center" vertical="center"/>
      <protection locked="0"/>
    </xf>
    <xf numFmtId="0" fontId="13" fillId="5" borderId="10" xfId="2" applyFon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7" borderId="7" xfId="0" applyFont="1" applyFill="1" applyBorder="1" applyAlignment="1" applyProtection="1">
      <alignment horizontal="center" vertical="center"/>
      <protection locked="0"/>
    </xf>
    <xf numFmtId="0" fontId="3" fillId="7" borderId="9" xfId="0" applyFont="1" applyFill="1" applyBorder="1" applyAlignment="1" applyProtection="1">
      <alignment horizontal="center" vertical="center"/>
      <protection locked="0"/>
    </xf>
    <xf numFmtId="0" fontId="3" fillId="7" borderId="1" xfId="0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right"/>
    </xf>
    <xf numFmtId="0" fontId="3" fillId="3" borderId="2" xfId="0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9" xfId="2" applyFont="1" applyFill="1" applyBorder="1" applyAlignment="1" applyProtection="1">
      <alignment horizontal="center" vertical="center"/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28" fillId="0" borderId="7" xfId="2" applyFont="1" applyFill="1" applyBorder="1" applyAlignment="1" applyProtection="1">
      <alignment horizontal="center" vertical="center"/>
      <protection locked="0"/>
    </xf>
    <xf numFmtId="0" fontId="28" fillId="0" borderId="9" xfId="2" applyFont="1" applyFill="1" applyBorder="1" applyAlignment="1" applyProtection="1">
      <alignment horizontal="center" vertical="center"/>
      <protection locked="0"/>
    </xf>
    <xf numFmtId="0" fontId="28" fillId="0" borderId="1" xfId="2" applyFont="1" applyFill="1" applyBorder="1" applyAlignment="1" applyProtection="1">
      <alignment horizontal="center" vertical="center"/>
      <protection locked="0"/>
    </xf>
    <xf numFmtId="0" fontId="13" fillId="5" borderId="2" xfId="2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>
      <alignment horizontal="right"/>
    </xf>
    <xf numFmtId="0" fontId="17" fillId="0" borderId="14" xfId="2" applyFont="1" applyFill="1" applyBorder="1" applyAlignment="1" applyProtection="1">
      <alignment horizontal="right" vertical="center"/>
    </xf>
    <xf numFmtId="0" fontId="23" fillId="0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0" fontId="3" fillId="7" borderId="11" xfId="0" applyFont="1" applyFill="1" applyBorder="1" applyAlignment="1" applyProtection="1">
      <alignment horizontal="center" vertical="center"/>
      <protection locked="0"/>
    </xf>
    <xf numFmtId="0" fontId="3" fillId="7" borderId="12" xfId="0" applyFont="1" applyFill="1" applyBorder="1" applyAlignment="1" applyProtection="1">
      <alignment horizontal="center" vertical="center"/>
      <protection locked="0"/>
    </xf>
    <xf numFmtId="0" fontId="3" fillId="7" borderId="13" xfId="0" applyFont="1" applyFill="1" applyBorder="1" applyAlignment="1" applyProtection="1">
      <alignment horizontal="center" vertical="center"/>
      <protection locked="0"/>
    </xf>
    <xf numFmtId="0" fontId="3" fillId="7" borderId="5" xfId="0" applyFont="1" applyFill="1" applyBorder="1" applyAlignment="1" applyProtection="1">
      <alignment horizontal="center" vertical="center"/>
      <protection locked="0"/>
    </xf>
    <xf numFmtId="0" fontId="3" fillId="7" borderId="6" xfId="0" applyFont="1" applyFill="1" applyBorder="1" applyAlignment="1" applyProtection="1">
      <alignment horizontal="center" vertical="center"/>
      <protection locked="0"/>
    </xf>
    <xf numFmtId="0" fontId="6" fillId="8" borderId="2" xfId="2" applyFont="1" applyFill="1" applyBorder="1" applyAlignment="1" applyProtection="1">
      <alignment horizontal="left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3" fillId="5" borderId="7" xfId="0" applyFont="1" applyFill="1" applyBorder="1" applyAlignment="1" applyProtection="1">
      <alignment horizontal="center" vertical="center"/>
    </xf>
    <xf numFmtId="0" fontId="3" fillId="5" borderId="1" xfId="0" applyFont="1" applyFill="1" applyBorder="1" applyAlignment="1" applyProtection="1">
      <alignment horizontal="center" vertical="center"/>
    </xf>
    <xf numFmtId="0" fontId="3" fillId="9" borderId="7" xfId="0" applyFont="1" applyFill="1" applyBorder="1" applyAlignment="1" applyProtection="1">
      <alignment horizontal="center" vertical="center"/>
      <protection locked="0"/>
    </xf>
    <xf numFmtId="0" fontId="39" fillId="0" borderId="9" xfId="0" applyFont="1" applyBorder="1" applyAlignment="1" applyProtection="1">
      <alignment horizontal="center" vertical="center"/>
      <protection locked="0"/>
    </xf>
    <xf numFmtId="44" fontId="3" fillId="0" borderId="7" xfId="1" applyFont="1" applyFill="1" applyBorder="1" applyAlignment="1" applyProtection="1">
      <alignment horizontal="center" vertical="center"/>
      <protection locked="0"/>
    </xf>
    <xf numFmtId="44" fontId="3" fillId="0" borderId="9" xfId="1" applyFont="1" applyFill="1" applyBorder="1" applyAlignment="1" applyProtection="1">
      <alignment horizontal="center" vertical="center"/>
      <protection locked="0"/>
    </xf>
    <xf numFmtId="44" fontId="3" fillId="0" borderId="1" xfId="1" applyFont="1" applyFill="1" applyBorder="1" applyAlignment="1" applyProtection="1">
      <alignment horizontal="center" vertical="center"/>
      <protection locked="0"/>
    </xf>
    <xf numFmtId="0" fontId="21" fillId="0" borderId="14" xfId="2" applyFont="1" applyBorder="1" applyAlignment="1" applyProtection="1">
      <alignment horizontal="right" vertical="center"/>
    </xf>
    <xf numFmtId="0" fontId="3" fillId="9" borderId="2" xfId="0" applyFont="1" applyFill="1" applyBorder="1" applyAlignment="1" applyProtection="1">
      <alignment horizontal="center" vertical="center"/>
      <protection locked="0"/>
    </xf>
    <xf numFmtId="0" fontId="39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right" vertical="center"/>
      <protection locked="0"/>
    </xf>
    <xf numFmtId="0" fontId="3" fillId="0" borderId="10" xfId="0" applyFont="1" applyFill="1" applyBorder="1" applyAlignment="1" applyProtection="1">
      <alignment horizontal="right" vertical="center"/>
      <protection locked="0"/>
    </xf>
    <xf numFmtId="0" fontId="33" fillId="0" borderId="14" xfId="0" applyFont="1" applyBorder="1" applyAlignment="1">
      <alignment vertical="center"/>
    </xf>
    <xf numFmtId="0" fontId="17" fillId="0" borderId="2" xfId="2" applyFont="1" applyBorder="1" applyAlignment="1" applyProtection="1">
      <alignment horizontal="right" vertical="center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23" fillId="3" borderId="3" xfId="0" applyFont="1" applyFill="1" applyBorder="1" applyAlignment="1">
      <alignment horizontal="center" vertical="center"/>
    </xf>
    <xf numFmtId="0" fontId="23" fillId="3" borderId="15" xfId="0" applyFont="1" applyFill="1" applyBorder="1" applyAlignment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165" fontId="3" fillId="3" borderId="7" xfId="0" applyNumberFormat="1" applyFont="1" applyFill="1" applyBorder="1" applyAlignment="1" applyProtection="1">
      <alignment horizontal="center" vertical="center"/>
    </xf>
    <xf numFmtId="165" fontId="3" fillId="3" borderId="1" xfId="0" applyNumberFormat="1" applyFont="1" applyFill="1" applyBorder="1" applyAlignment="1" applyProtection="1">
      <alignment horizontal="center" vertical="center"/>
    </xf>
    <xf numFmtId="0" fontId="0" fillId="0" borderId="12" xfId="0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33" fillId="0" borderId="15" xfId="0" applyFont="1" applyBorder="1" applyAlignment="1">
      <alignment horizontal="center" vertical="center"/>
    </xf>
    <xf numFmtId="0" fontId="23" fillId="3" borderId="10" xfId="0" applyFont="1" applyFill="1" applyBorder="1" applyAlignment="1">
      <alignment horizontal="center" vertical="center"/>
    </xf>
    <xf numFmtId="0" fontId="3" fillId="3" borderId="9" xfId="0" applyFont="1" applyFill="1" applyBorder="1" applyAlignment="1" applyProtection="1">
      <alignment horizontal="right" vertical="center"/>
    </xf>
    <xf numFmtId="0" fontId="3" fillId="3" borderId="7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left" vertical="center"/>
    </xf>
    <xf numFmtId="0" fontId="13" fillId="5" borderId="15" xfId="2" applyFont="1" applyFill="1" applyBorder="1" applyAlignment="1" applyProtection="1">
      <alignment horizontal="center" vertical="center"/>
      <protection locked="0"/>
    </xf>
    <xf numFmtId="0" fontId="21" fillId="8" borderId="3" xfId="2" applyFont="1" applyFill="1" applyBorder="1" applyAlignment="1" applyProtection="1">
      <alignment horizontal="left" vertical="center"/>
      <protection locked="0"/>
    </xf>
    <xf numFmtId="0" fontId="21" fillId="8" borderId="10" xfId="2" applyFont="1" applyFill="1" applyBorder="1" applyAlignment="1" applyProtection="1">
      <alignment horizontal="left" vertical="center"/>
      <protection locked="0"/>
    </xf>
    <xf numFmtId="0" fontId="3" fillId="3" borderId="5" xfId="0" applyFont="1" applyFill="1" applyBorder="1" applyAlignment="1" applyProtection="1">
      <alignment horizontal="center" vertical="center"/>
    </xf>
    <xf numFmtId="0" fontId="17" fillId="0" borderId="0" xfId="2" applyFont="1" applyBorder="1" applyAlignment="1" applyProtection="1">
      <alignment horizontal="right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6" fillId="3" borderId="7" xfId="2" applyFont="1" applyFill="1" applyBorder="1" applyAlignment="1" applyProtection="1">
      <alignment horizontal="center" vertical="center"/>
      <protection locked="0"/>
    </xf>
    <xf numFmtId="0" fontId="6" fillId="3" borderId="1" xfId="2" applyFont="1" applyFill="1" applyBorder="1" applyAlignment="1" applyProtection="1">
      <alignment horizontal="center" vertical="center"/>
      <protection locked="0"/>
    </xf>
    <xf numFmtId="0" fontId="32" fillId="3" borderId="0" xfId="0" applyFont="1" applyFill="1" applyAlignment="1">
      <alignment horizontal="center" vertical="center"/>
    </xf>
    <xf numFmtId="0" fontId="28" fillId="10" borderId="9" xfId="2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>
      <alignment horizontal="center"/>
    </xf>
    <xf numFmtId="0" fontId="3" fillId="0" borderId="7" xfId="2" applyFont="1" applyBorder="1" applyAlignment="1" applyProtection="1">
      <alignment horizontal="center" vertical="center"/>
      <protection locked="0"/>
    </xf>
    <xf numFmtId="0" fontId="3" fillId="0" borderId="9" xfId="2" applyFont="1" applyBorder="1" applyAlignment="1" applyProtection="1">
      <alignment horizontal="center" vertical="center"/>
      <protection locked="0"/>
    </xf>
    <xf numFmtId="0" fontId="3" fillId="0" borderId="1" xfId="2" applyFont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 applyProtection="1">
      <alignment vertical="center"/>
    </xf>
    <xf numFmtId="0" fontId="3" fillId="3" borderId="1" xfId="0" applyFont="1" applyFill="1" applyBorder="1" applyAlignment="1" applyProtection="1">
      <alignment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114300</xdr:colOff>
      <xdr:row>4</xdr:row>
      <xdr:rowOff>85725</xdr:rowOff>
    </xdr:from>
    <xdr:to>
      <xdr:col>4</xdr:col>
      <xdr:colOff>5667375</xdr:colOff>
      <xdr:row>5</xdr:row>
      <xdr:rowOff>247650</xdr:rowOff>
    </xdr:to>
    <xdr:pic>
      <xdr:nvPicPr>
        <xdr:cNvPr id="2057" name="Picture 1">
          <a:extLst>
            <a:ext uri="{FF2B5EF4-FFF2-40B4-BE49-F238E27FC236}">
              <a16:creationId xmlns:a16="http://schemas.microsoft.com/office/drawing/2014/main" id="{36431ECB-4A51-4C54-BB43-DA6640926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1276350"/>
          <a:ext cx="8343900" cy="535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1524000</xdr:colOff>
      <xdr:row>4</xdr:row>
      <xdr:rowOff>914400</xdr:rowOff>
    </xdr:from>
    <xdr:to>
      <xdr:col>4</xdr:col>
      <xdr:colOff>3733800</xdr:colOff>
      <xdr:row>4</xdr:row>
      <xdr:rowOff>2819400</xdr:rowOff>
    </xdr:to>
    <xdr:pic>
      <xdr:nvPicPr>
        <xdr:cNvPr id="9225" name="Picture 1">
          <a:extLst>
            <a:ext uri="{FF2B5EF4-FFF2-40B4-BE49-F238E27FC236}">
              <a16:creationId xmlns:a16="http://schemas.microsoft.com/office/drawing/2014/main" id="{18D69DB9-1853-4DB4-87EE-201CA3293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00" y="2238375"/>
          <a:ext cx="2209800" cy="190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4</xdr:row>
      <xdr:rowOff>600075</xdr:rowOff>
    </xdr:from>
    <xdr:to>
      <xdr:col>4</xdr:col>
      <xdr:colOff>4762500</xdr:colOff>
      <xdr:row>4</xdr:row>
      <xdr:rowOff>2609850</xdr:rowOff>
    </xdr:to>
    <xdr:pic>
      <xdr:nvPicPr>
        <xdr:cNvPr id="11283" name="Picture 5">
          <a:extLst>
            <a:ext uri="{FF2B5EF4-FFF2-40B4-BE49-F238E27FC236}">
              <a16:creationId xmlns:a16="http://schemas.microsoft.com/office/drawing/2014/main" id="{AFF0A817-B033-422A-8CB0-3FBA78BF3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9450" y="1790700"/>
          <a:ext cx="425767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352425</xdr:colOff>
      <xdr:row>4</xdr:row>
      <xdr:rowOff>561975</xdr:rowOff>
    </xdr:from>
    <xdr:to>
      <xdr:col>4</xdr:col>
      <xdr:colOff>3238500</xdr:colOff>
      <xdr:row>4</xdr:row>
      <xdr:rowOff>4133850</xdr:rowOff>
    </xdr:to>
    <xdr:pic>
      <xdr:nvPicPr>
        <xdr:cNvPr id="3081" name="Picture 1">
          <a:extLst>
            <a:ext uri="{FF2B5EF4-FFF2-40B4-BE49-F238E27FC236}">
              <a16:creationId xmlns:a16="http://schemas.microsoft.com/office/drawing/2014/main" id="{62FAA914-957B-4B78-AEE4-745A4A88F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0" y="1885950"/>
          <a:ext cx="2886075" cy="3571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1590675</xdr:colOff>
      <xdr:row>4</xdr:row>
      <xdr:rowOff>504825</xdr:rowOff>
    </xdr:from>
    <xdr:to>
      <xdr:col>4</xdr:col>
      <xdr:colOff>4933950</xdr:colOff>
      <xdr:row>4</xdr:row>
      <xdr:rowOff>4238625</xdr:rowOff>
    </xdr:to>
    <xdr:pic>
      <xdr:nvPicPr>
        <xdr:cNvPr id="5130" name="Picture 2">
          <a:extLst>
            <a:ext uri="{FF2B5EF4-FFF2-40B4-BE49-F238E27FC236}">
              <a16:creationId xmlns:a16="http://schemas.microsoft.com/office/drawing/2014/main" id="{01324F7C-0445-436F-A272-346D63522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1695450"/>
          <a:ext cx="3343275" cy="3733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1162050</xdr:colOff>
      <xdr:row>4</xdr:row>
      <xdr:rowOff>1238250</xdr:rowOff>
    </xdr:from>
    <xdr:to>
      <xdr:col>2</xdr:col>
      <xdr:colOff>1495425</xdr:colOff>
      <xdr:row>4</xdr:row>
      <xdr:rowOff>2781300</xdr:rowOff>
    </xdr:to>
    <xdr:pic>
      <xdr:nvPicPr>
        <xdr:cNvPr id="6161" name="Picture 1">
          <a:extLst>
            <a:ext uri="{FF2B5EF4-FFF2-40B4-BE49-F238E27FC236}">
              <a16:creationId xmlns:a16="http://schemas.microsoft.com/office/drawing/2014/main" id="{64C22C50-4384-4034-84C0-711D4A676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5075" y="2428875"/>
          <a:ext cx="1676400" cy="154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2238375</xdr:colOff>
      <xdr:row>4</xdr:row>
      <xdr:rowOff>1019175</xdr:rowOff>
    </xdr:from>
    <xdr:to>
      <xdr:col>4</xdr:col>
      <xdr:colOff>4752975</xdr:colOff>
      <xdr:row>4</xdr:row>
      <xdr:rowOff>2847975</xdr:rowOff>
    </xdr:to>
    <xdr:pic>
      <xdr:nvPicPr>
        <xdr:cNvPr id="6162" name="Picture 2">
          <a:extLst>
            <a:ext uri="{FF2B5EF4-FFF2-40B4-BE49-F238E27FC236}">
              <a16:creationId xmlns:a16="http://schemas.microsoft.com/office/drawing/2014/main" id="{5A019805-A7E3-4EF5-B2E9-468D1C05D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4625" y="2209800"/>
          <a:ext cx="251460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1590675</xdr:colOff>
      <xdr:row>4</xdr:row>
      <xdr:rowOff>571500</xdr:rowOff>
    </xdr:from>
    <xdr:to>
      <xdr:col>4</xdr:col>
      <xdr:colOff>3971925</xdr:colOff>
      <xdr:row>4</xdr:row>
      <xdr:rowOff>2447925</xdr:rowOff>
    </xdr:to>
    <xdr:pic>
      <xdr:nvPicPr>
        <xdr:cNvPr id="10251" name="Picture 3">
          <a:extLst>
            <a:ext uri="{FF2B5EF4-FFF2-40B4-BE49-F238E27FC236}">
              <a16:creationId xmlns:a16="http://schemas.microsoft.com/office/drawing/2014/main" id="{7D2E3A59-63DA-42ED-9B53-DBE8C9A0C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1762125"/>
          <a:ext cx="2381250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1190625</xdr:colOff>
      <xdr:row>4</xdr:row>
      <xdr:rowOff>666750</xdr:rowOff>
    </xdr:from>
    <xdr:to>
      <xdr:col>5</xdr:col>
      <xdr:colOff>2952750</xdr:colOff>
      <xdr:row>4</xdr:row>
      <xdr:rowOff>3400425</xdr:rowOff>
    </xdr:to>
    <xdr:pic>
      <xdr:nvPicPr>
        <xdr:cNvPr id="8201" name="Picture 1">
          <a:extLst>
            <a:ext uri="{FF2B5EF4-FFF2-40B4-BE49-F238E27FC236}">
              <a16:creationId xmlns:a16="http://schemas.microsoft.com/office/drawing/2014/main" id="{B7EFDFC8-63A6-455C-B973-3CF57EA68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1857375"/>
          <a:ext cx="6657975" cy="273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lies4fishing.com/Main/Email%20Money%20Transfers.pdf" TargetMode="External"/><Relationship Id="rId13" Type="http://schemas.openxmlformats.org/officeDocument/2006/relationships/comments" Target="../comments1.xml"/><Relationship Id="rId3" Type="http://schemas.openxmlformats.org/officeDocument/2006/relationships/hyperlink" Target="mailto:mail@flies4fishing.com" TargetMode="External"/><Relationship Id="rId7" Type="http://schemas.openxmlformats.org/officeDocument/2006/relationships/hyperlink" Target="http://www.flies4fishing.com/Main/Email%20Money%20Transfers.htm" TargetMode="External"/><Relationship Id="rId12" Type="http://schemas.openxmlformats.org/officeDocument/2006/relationships/vmlDrawing" Target="../drawings/vmlDrawing1.vml"/><Relationship Id="rId2" Type="http://schemas.openxmlformats.org/officeDocument/2006/relationships/hyperlink" Target="http://www.flies4fishing.com/" TargetMode="External"/><Relationship Id="rId1" Type="http://schemas.openxmlformats.org/officeDocument/2006/relationships/hyperlink" Target="mailto:mail@flies4fishing.com" TargetMode="External"/><Relationship Id="rId6" Type="http://schemas.openxmlformats.org/officeDocument/2006/relationships/hyperlink" Target="http://www.flies4fishing.com/Main/PayPal%20Payment.htm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www.flies4fishing.com/Main/Bank%20to%20Bank%20Transfer.htm" TargetMode="External"/><Relationship Id="rId10" Type="http://schemas.openxmlformats.org/officeDocument/2006/relationships/hyperlink" Target="http://www.flies4fishing.com/Retail%20Catalogs/Lure%20and%20Spinner%20Components/Lure%20Making.htm" TargetMode="External"/><Relationship Id="rId4" Type="http://schemas.openxmlformats.org/officeDocument/2006/relationships/hyperlink" Target="http://www.flies4fishing.com/Main/Credit%20Card%20Payment.htm" TargetMode="External"/><Relationship Id="rId9" Type="http://schemas.openxmlformats.org/officeDocument/2006/relationships/hyperlink" Target="http://www.flies4fishing.com/Main/PayPal%20Payment.htm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www.flies4fishing.com/Product%20Sheets%20No%20Prices/French%20Spinner%20Blades.pdf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://www.flies4fishing.com/Product%20Sheets%20No%20Prices/Clevises.pdf" TargetMode="External"/><Relationship Id="rId1" Type="http://schemas.openxmlformats.org/officeDocument/2006/relationships/hyperlink" Target="http://www.flies4fishing.com/Product%20Sheets%20No%20Prices/Clevises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flies4fishing.com/Specials/Website%20Specials.htm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flies4fishing.com/images/Spinner%20&amp;%20Lure%20Components/Sonic%20Blade%20Chart.jpg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flies4fishing.com/Product%20Sheets%20No%20Prices/Split%20Rings.pdf" TargetMode="Externa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flies4fishing.com/Product%20Sheets%20No%20Prices/Die%20Cut%20Prism%20Tape.pdf" TargetMode="Externa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http://www.flies4fishing.com/Product%20Sheets%20No%20Prices/Spinner%20Bodies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lies4fishing.com/Product%20Sheets/Round%20Plastic%20Beads.pdf" TargetMode="External"/><Relationship Id="rId3" Type="http://schemas.openxmlformats.org/officeDocument/2006/relationships/hyperlink" Target="http://www.flies4fishing.com/Product%20Sheets/Round%20Plastic%20Beads.pdf" TargetMode="External"/><Relationship Id="rId7" Type="http://schemas.openxmlformats.org/officeDocument/2006/relationships/hyperlink" Target="http://www.flies4fishing.com/Product%20Sheets/Round%20Plastic%20Beads.pdf" TargetMode="External"/><Relationship Id="rId2" Type="http://schemas.openxmlformats.org/officeDocument/2006/relationships/hyperlink" Target="http://www.flies4fishing.com/Product%20Sheets/Round%20Plastic%20Beads.pdf" TargetMode="External"/><Relationship Id="rId1" Type="http://schemas.openxmlformats.org/officeDocument/2006/relationships/hyperlink" Target="http://www.flies4fishing.com/Product%20Sheets/Round%20Plastic%20Beads.pdf" TargetMode="External"/><Relationship Id="rId6" Type="http://schemas.openxmlformats.org/officeDocument/2006/relationships/hyperlink" Target="http://www.flies4fishing.com/Product%20Sheets/Round%20Plastic%20Beads.pdf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://www.flies4fishing.com/Product%20Sheets/Round%20Plastic%20Beads.pdf" TargetMode="External"/><Relationship Id="rId10" Type="http://schemas.openxmlformats.org/officeDocument/2006/relationships/printerSettings" Target="../printerSettings/printerSettings4.bin"/><Relationship Id="rId4" Type="http://schemas.openxmlformats.org/officeDocument/2006/relationships/hyperlink" Target="http://www.flies4fishing.com/Product%20Sheets%20No%20Prices/Plastic%20Round%20Beads.pdf" TargetMode="External"/><Relationship Id="rId9" Type="http://schemas.openxmlformats.org/officeDocument/2006/relationships/hyperlink" Target="http://www.flies4fishing.com/Product%20Sheets/Round%20Plastic%20Beads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flies4fishing.com/Product%20Sheets%20No%20Prices/Zip%20Lock%20Bags.pdf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.bin"/><Relationship Id="rId3" Type="http://schemas.openxmlformats.org/officeDocument/2006/relationships/hyperlink" Target="http://www.flies4fishing.com/Product%20Sheets%20No%20Prices/Colorado%20Striped%20Spinner%20Blades.pdf" TargetMode="External"/><Relationship Id="rId7" Type="http://schemas.openxmlformats.org/officeDocument/2006/relationships/hyperlink" Target="http://www.flies4fishing.com/Product%20Sheets%20No%20Prices/Colorado%20Striped%20Spinner%20Blades.pdf" TargetMode="External"/><Relationship Id="rId2" Type="http://schemas.openxmlformats.org/officeDocument/2006/relationships/hyperlink" Target="http://www.flies4fishing.com/Product%20Sheets%20No%20Prices/Colorado%20Striped%20Spinner%20Blades.pdf" TargetMode="External"/><Relationship Id="rId1" Type="http://schemas.openxmlformats.org/officeDocument/2006/relationships/hyperlink" Target="http://www.flies4fishing.com/Product%20Sheets%20No%20Prices/Colorado%20Striped%20Spinner%20Blades.pdf" TargetMode="External"/><Relationship Id="rId6" Type="http://schemas.openxmlformats.org/officeDocument/2006/relationships/hyperlink" Target="http://www.flies4fishing.com/Product%20Sheets%20No%20Prices/Colorado%20Striped%20Spinner%20Blades.pdf" TargetMode="External"/><Relationship Id="rId5" Type="http://schemas.openxmlformats.org/officeDocument/2006/relationships/hyperlink" Target="http://www.flies4fishing.com/Product%20Sheets%20No%20Prices/Colorado%20Striped%20Spinner%20Blades.pdf" TargetMode="External"/><Relationship Id="rId4" Type="http://schemas.openxmlformats.org/officeDocument/2006/relationships/hyperlink" Target="http://www.flies4fishing.com/Product%20Sheets%20No%20Prices/Colorado%20Striped%20Spinner%20Blades.pdf" TargetMode="External"/><Relationship Id="rId9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02"/>
  <sheetViews>
    <sheetView showZeros="0" topLeftCell="A34" zoomScale="65" workbookViewId="0">
      <selection activeCell="A34" sqref="A34:J34"/>
    </sheetView>
  </sheetViews>
  <sheetFormatPr defaultRowHeight="12.75" x14ac:dyDescent="0.2"/>
  <cols>
    <col min="1" max="1" width="22.28515625" customWidth="1"/>
    <col min="2" max="2" width="46.7109375" customWidth="1"/>
    <col min="3" max="3" width="25.85546875" customWidth="1"/>
    <col min="4" max="4" width="36.42578125" customWidth="1"/>
    <col min="5" max="5" width="35.42578125" customWidth="1"/>
    <col min="6" max="6" width="17.5703125" customWidth="1"/>
    <col min="7" max="7" width="23" customWidth="1"/>
    <col min="8" max="8" width="30.140625" customWidth="1"/>
    <col min="9" max="9" width="16.5703125" customWidth="1"/>
    <col min="10" max="10" width="26.7109375" customWidth="1"/>
  </cols>
  <sheetData>
    <row r="1" spans="1:10" ht="30" customHeight="1" x14ac:dyDescent="0.2">
      <c r="A1" s="236" t="s">
        <v>1</v>
      </c>
      <c r="B1" s="236"/>
      <c r="C1" s="236"/>
      <c r="D1" s="236"/>
      <c r="E1" s="236"/>
      <c r="F1" s="236"/>
      <c r="G1" s="236"/>
      <c r="H1" s="236"/>
      <c r="I1" s="236"/>
      <c r="J1" s="236"/>
    </row>
    <row r="2" spans="1:10" ht="24.95" customHeight="1" x14ac:dyDescent="0.2">
      <c r="A2" s="237" t="s">
        <v>8</v>
      </c>
      <c r="B2" s="237"/>
      <c r="C2" s="237"/>
      <c r="D2" s="237"/>
      <c r="E2" s="237"/>
      <c r="F2" s="237"/>
      <c r="G2" s="237"/>
      <c r="H2" s="237"/>
      <c r="I2" s="237"/>
      <c r="J2" s="237"/>
    </row>
    <row r="3" spans="1:10" ht="24.95" customHeight="1" x14ac:dyDescent="0.2">
      <c r="A3" s="237" t="s">
        <v>7</v>
      </c>
      <c r="B3" s="237"/>
      <c r="C3" s="237"/>
      <c r="D3" s="237"/>
      <c r="E3" s="237"/>
      <c r="F3" s="237"/>
      <c r="G3" s="237"/>
      <c r="H3" s="237"/>
      <c r="I3" s="237"/>
      <c r="J3" s="237"/>
    </row>
    <row r="4" spans="1:10" ht="24.95" customHeight="1" x14ac:dyDescent="0.2">
      <c r="A4" s="237" t="s">
        <v>31</v>
      </c>
      <c r="B4" s="237"/>
      <c r="C4" s="237"/>
      <c r="D4" s="237"/>
      <c r="E4" s="237"/>
      <c r="F4" s="237"/>
      <c r="G4" s="237"/>
      <c r="H4" s="237"/>
      <c r="I4" s="237"/>
      <c r="J4" s="237"/>
    </row>
    <row r="5" spans="1:10" s="1" customFormat="1" ht="24.95" customHeight="1" x14ac:dyDescent="0.2">
      <c r="A5" s="194"/>
      <c r="B5" s="194"/>
      <c r="C5" s="194"/>
      <c r="D5" s="194"/>
      <c r="E5" s="194"/>
      <c r="F5" s="194"/>
      <c r="G5" s="194"/>
      <c r="H5" s="194"/>
      <c r="I5" s="194"/>
      <c r="J5" s="194"/>
    </row>
    <row r="6" spans="1:10" s="1" customFormat="1" ht="24.95" customHeight="1" x14ac:dyDescent="0.2">
      <c r="A6" s="199" t="s">
        <v>2</v>
      </c>
      <c r="B6" s="199"/>
      <c r="C6" s="256" t="s">
        <v>5</v>
      </c>
      <c r="D6" s="256"/>
      <c r="E6" s="256"/>
      <c r="F6" s="256"/>
      <c r="G6" s="256"/>
      <c r="H6" s="256"/>
      <c r="I6" s="256"/>
      <c r="J6" s="256"/>
    </row>
    <row r="7" spans="1:10" s="1" customFormat="1" ht="24.95" customHeight="1" x14ac:dyDescent="0.2">
      <c r="A7" s="201" t="s">
        <v>9</v>
      </c>
      <c r="B7" s="201"/>
      <c r="C7" s="201" t="s">
        <v>10</v>
      </c>
      <c r="D7" s="201"/>
      <c r="E7" s="201"/>
      <c r="F7" s="201"/>
      <c r="G7" s="201"/>
      <c r="H7" s="201"/>
      <c r="I7" s="201"/>
      <c r="J7" s="201"/>
    </row>
    <row r="8" spans="1:10" s="1" customFormat="1" ht="24.95" customHeight="1" x14ac:dyDescent="0.2">
      <c r="A8" s="200"/>
      <c r="B8" s="200"/>
      <c r="C8" s="200"/>
      <c r="D8" s="200"/>
      <c r="E8" s="200"/>
      <c r="F8" s="200"/>
      <c r="G8" s="200"/>
      <c r="H8" s="200"/>
      <c r="I8" s="200"/>
      <c r="J8" s="200"/>
    </row>
    <row r="9" spans="1:10" s="1" customFormat="1" ht="24.95" customHeight="1" x14ac:dyDescent="0.2">
      <c r="A9" s="47" t="s">
        <v>298</v>
      </c>
      <c r="B9" s="262" t="s">
        <v>309</v>
      </c>
      <c r="C9" s="263"/>
      <c r="D9" s="263"/>
      <c r="E9" s="263"/>
      <c r="F9" s="263"/>
      <c r="G9" s="263"/>
      <c r="H9" s="263"/>
      <c r="I9" s="260"/>
      <c r="J9" s="261"/>
    </row>
    <row r="10" spans="1:10" s="1" customFormat="1" ht="24.95" customHeight="1" x14ac:dyDescent="0.2">
      <c r="A10" s="47" t="s">
        <v>310</v>
      </c>
      <c r="B10" s="264" t="s">
        <v>311</v>
      </c>
      <c r="C10" s="264"/>
      <c r="D10" s="264"/>
      <c r="E10" s="264"/>
      <c r="F10" s="264"/>
      <c r="G10" s="264"/>
      <c r="H10" s="264"/>
      <c r="I10" s="265">
        <v>0</v>
      </c>
      <c r="J10" s="266"/>
    </row>
    <row r="11" spans="1:10" s="1" customFormat="1" ht="24.95" customHeight="1" x14ac:dyDescent="0.2">
      <c r="A11" s="259"/>
      <c r="B11" s="259"/>
      <c r="C11" s="259"/>
      <c r="D11" s="259"/>
      <c r="E11" s="259"/>
      <c r="F11" s="259"/>
      <c r="G11" s="259"/>
      <c r="H11" s="259"/>
      <c r="I11" s="259"/>
      <c r="J11" s="259"/>
    </row>
    <row r="12" spans="1:10" s="1" customFormat="1" ht="24.95" customHeight="1" x14ac:dyDescent="0.2">
      <c r="A12" s="257" t="s">
        <v>170</v>
      </c>
      <c r="B12" s="257"/>
      <c r="C12" s="257"/>
      <c r="D12" s="257"/>
      <c r="E12" s="257"/>
      <c r="F12" s="257"/>
      <c r="G12" s="257"/>
      <c r="H12" s="257"/>
      <c r="I12" s="257"/>
      <c r="J12" s="257"/>
    </row>
    <row r="13" spans="1:10" s="1" customFormat="1" ht="24.95" customHeight="1" x14ac:dyDescent="0.2">
      <c r="A13" s="257"/>
      <c r="B13" s="257"/>
      <c r="C13" s="257"/>
      <c r="D13" s="257"/>
      <c r="E13" s="257"/>
      <c r="F13" s="257"/>
      <c r="G13" s="257"/>
      <c r="H13" s="257"/>
      <c r="I13" s="257"/>
      <c r="J13" s="257"/>
    </row>
    <row r="14" spans="1:10" s="1" customFormat="1" ht="24.95" customHeight="1" x14ac:dyDescent="0.2">
      <c r="A14" s="47" t="s">
        <v>301</v>
      </c>
      <c r="B14" s="209"/>
      <c r="C14" s="210"/>
      <c r="D14" s="210"/>
      <c r="E14" s="210"/>
      <c r="F14" s="210"/>
      <c r="G14" s="258" t="s">
        <v>42</v>
      </c>
      <c r="H14" s="258"/>
      <c r="I14" s="258"/>
      <c r="J14" s="258"/>
    </row>
    <row r="15" spans="1:10" s="1" customFormat="1" ht="24.95" customHeight="1" x14ac:dyDescent="0.2">
      <c r="A15" s="196" t="s">
        <v>38</v>
      </c>
      <c r="B15" s="196"/>
      <c r="C15" s="202"/>
      <c r="D15" s="202"/>
      <c r="E15" s="202"/>
      <c r="F15" s="202"/>
      <c r="G15" s="198">
        <f t="shared" ref="G15:G20" si="0">C15</f>
        <v>0</v>
      </c>
      <c r="H15" s="198"/>
      <c r="I15" s="198"/>
      <c r="J15" s="198"/>
    </row>
    <row r="16" spans="1:10" s="1" customFormat="1" ht="24.95" customHeight="1" x14ac:dyDescent="0.2">
      <c r="A16" s="196" t="s">
        <v>39</v>
      </c>
      <c r="B16" s="196"/>
      <c r="C16" s="202"/>
      <c r="D16" s="202"/>
      <c r="E16" s="202"/>
      <c r="F16" s="202"/>
      <c r="G16" s="198">
        <f t="shared" si="0"/>
        <v>0</v>
      </c>
      <c r="H16" s="198"/>
      <c r="I16" s="198"/>
      <c r="J16" s="198"/>
    </row>
    <row r="17" spans="1:10" s="1" customFormat="1" ht="24.95" customHeight="1" x14ac:dyDescent="0.2">
      <c r="A17" s="196"/>
      <c r="B17" s="196"/>
      <c r="C17" s="202"/>
      <c r="D17" s="202"/>
      <c r="E17" s="202"/>
      <c r="F17" s="202"/>
      <c r="G17" s="198">
        <f t="shared" si="0"/>
        <v>0</v>
      </c>
      <c r="H17" s="198"/>
      <c r="I17" s="198"/>
      <c r="J17" s="198"/>
    </row>
    <row r="18" spans="1:10" s="1" customFormat="1" ht="24.95" customHeight="1" x14ac:dyDescent="0.2">
      <c r="A18" s="196" t="s">
        <v>40</v>
      </c>
      <c r="B18" s="196"/>
      <c r="C18" s="202"/>
      <c r="D18" s="202"/>
      <c r="E18" s="202"/>
      <c r="F18" s="202"/>
      <c r="G18" s="198">
        <f>C18</f>
        <v>0</v>
      </c>
      <c r="H18" s="198"/>
      <c r="I18" s="198"/>
      <c r="J18" s="198"/>
    </row>
    <row r="19" spans="1:10" s="1" customFormat="1" ht="24.95" customHeight="1" x14ac:dyDescent="0.2">
      <c r="A19" s="196" t="s">
        <v>41</v>
      </c>
      <c r="B19" s="196"/>
      <c r="C19" s="202"/>
      <c r="D19" s="202"/>
      <c r="E19" s="202"/>
      <c r="F19" s="202"/>
      <c r="G19" s="198">
        <f t="shared" si="0"/>
        <v>0</v>
      </c>
      <c r="H19" s="198"/>
      <c r="I19" s="198"/>
      <c r="J19" s="198"/>
    </row>
    <row r="20" spans="1:10" s="1" customFormat="1" ht="24.95" customHeight="1" x14ac:dyDescent="0.2">
      <c r="A20" s="196" t="s">
        <v>29</v>
      </c>
      <c r="B20" s="196"/>
      <c r="C20" s="202"/>
      <c r="D20" s="202"/>
      <c r="E20" s="202"/>
      <c r="F20" s="202"/>
      <c r="G20" s="198">
        <f t="shared" si="0"/>
        <v>0</v>
      </c>
      <c r="H20" s="198"/>
      <c r="I20" s="198"/>
      <c r="J20" s="198"/>
    </row>
    <row r="21" spans="1:10" s="48" customFormat="1" ht="35.1" customHeight="1" x14ac:dyDescent="0.2">
      <c r="A21" s="238" t="s">
        <v>36</v>
      </c>
      <c r="B21" s="239"/>
      <c r="C21" s="239"/>
      <c r="D21" s="239"/>
      <c r="E21" s="239"/>
      <c r="F21" s="239"/>
      <c r="G21" s="239"/>
      <c r="H21" s="239"/>
      <c r="I21" s="239"/>
      <c r="J21" s="240"/>
    </row>
    <row r="22" spans="1:10" s="1" customFormat="1" ht="24.95" customHeight="1" x14ac:dyDescent="0.2">
      <c r="A22" s="280" t="s">
        <v>49</v>
      </c>
      <c r="B22" s="280"/>
      <c r="C22" s="280"/>
      <c r="D22" s="280"/>
      <c r="E22" s="280"/>
      <c r="F22" s="280"/>
      <c r="G22" s="280"/>
      <c r="H22" s="280"/>
      <c r="I22" s="280"/>
      <c r="J22" s="280"/>
    </row>
    <row r="23" spans="1:10" s="1" customFormat="1" ht="24.95" customHeight="1" x14ac:dyDescent="0.2">
      <c r="A23" s="204" t="s">
        <v>248</v>
      </c>
      <c r="B23" s="204"/>
      <c r="C23" s="204"/>
      <c r="D23" s="204"/>
      <c r="E23" s="204"/>
      <c r="F23" s="204"/>
      <c r="G23" s="204"/>
      <c r="H23" s="204"/>
      <c r="I23" s="204"/>
      <c r="J23" s="204"/>
    </row>
    <row r="24" spans="1:10" s="1" customFormat="1" ht="24.95" customHeight="1" x14ac:dyDescent="0.2">
      <c r="A24" s="45" t="s">
        <v>312</v>
      </c>
      <c r="B24" s="203"/>
      <c r="C24" s="203"/>
      <c r="D24" s="203"/>
      <c r="E24" s="203"/>
      <c r="F24" s="203"/>
      <c r="G24" s="203"/>
      <c r="H24" s="203"/>
      <c r="I24" s="203"/>
      <c r="J24" s="203"/>
    </row>
    <row r="25" spans="1:10" s="1" customFormat="1" ht="60" customHeight="1" x14ac:dyDescent="0.2">
      <c r="A25" s="241" t="s">
        <v>67</v>
      </c>
      <c r="B25" s="241"/>
      <c r="C25" s="241"/>
      <c r="D25" s="241"/>
      <c r="E25" s="13">
        <v>0</v>
      </c>
      <c r="F25" s="29" t="s">
        <v>46</v>
      </c>
      <c r="G25" s="13"/>
      <c r="H25" s="29" t="s">
        <v>45</v>
      </c>
      <c r="I25" s="13"/>
      <c r="J25" s="29" t="s">
        <v>44</v>
      </c>
    </row>
    <row r="26" spans="1:10" s="1" customFormat="1" ht="24.95" customHeight="1" x14ac:dyDescent="0.2">
      <c r="A26" s="243" t="s">
        <v>52</v>
      </c>
      <c r="B26" s="243"/>
      <c r="C26" s="243"/>
      <c r="D26" s="243"/>
      <c r="E26" s="243"/>
      <c r="F26" s="243"/>
      <c r="G26" s="243"/>
      <c r="H26" s="243"/>
      <c r="I26" s="243"/>
      <c r="J26" s="243"/>
    </row>
    <row r="27" spans="1:10" s="1" customFormat="1" ht="24.95" customHeight="1" x14ac:dyDescent="0.2">
      <c r="A27" s="13">
        <v>0</v>
      </c>
      <c r="B27" s="26" t="s">
        <v>53</v>
      </c>
      <c r="C27" s="27">
        <f>IF(A27="x",0.05,0)</f>
        <v>0</v>
      </c>
      <c r="D27" s="13">
        <v>0</v>
      </c>
      <c r="E27" s="26" t="s">
        <v>54</v>
      </c>
      <c r="F27" s="27">
        <f>IF(D27="x",0.15,0)</f>
        <v>0</v>
      </c>
      <c r="G27" s="246" t="s">
        <v>55</v>
      </c>
      <c r="H27" s="247"/>
      <c r="I27" s="247"/>
      <c r="J27" s="248"/>
    </row>
    <row r="28" spans="1:10" s="1" customFormat="1" ht="24.95" customHeight="1" x14ac:dyDescent="0.2">
      <c r="A28" s="13">
        <v>0</v>
      </c>
      <c r="B28" s="26" t="s">
        <v>56</v>
      </c>
      <c r="C28" s="27">
        <f>IF(A28="x",0.12,0)</f>
        <v>0</v>
      </c>
      <c r="D28" s="13">
        <v>0</v>
      </c>
      <c r="E28" s="26" t="s">
        <v>57</v>
      </c>
      <c r="F28" s="27">
        <f>IF(D28="x",0.05,0)</f>
        <v>0</v>
      </c>
      <c r="G28" s="249"/>
      <c r="H28" s="250"/>
      <c r="I28" s="250"/>
      <c r="J28" s="251"/>
    </row>
    <row r="29" spans="1:10" s="1" customFormat="1" ht="24.95" customHeight="1" x14ac:dyDescent="0.2">
      <c r="A29" s="13">
        <v>0</v>
      </c>
      <c r="B29" s="26" t="s">
        <v>58</v>
      </c>
      <c r="C29" s="27">
        <f>IF(A29="x",0.13,0)</f>
        <v>0</v>
      </c>
      <c r="D29" s="13">
        <v>0</v>
      </c>
      <c r="E29" s="26" t="s">
        <v>59</v>
      </c>
      <c r="F29" s="27">
        <f>IF(D29="x",0.13,0)</f>
        <v>0</v>
      </c>
      <c r="G29" s="249"/>
      <c r="H29" s="250"/>
      <c r="I29" s="250"/>
      <c r="J29" s="251"/>
    </row>
    <row r="30" spans="1:10" s="1" customFormat="1" ht="24.95" customHeight="1" x14ac:dyDescent="0.2">
      <c r="A30" s="13">
        <v>0</v>
      </c>
      <c r="B30" s="26" t="s">
        <v>60</v>
      </c>
      <c r="C30" s="27">
        <f>IF(A30="x",0.13,0)</f>
        <v>0</v>
      </c>
      <c r="D30" s="13">
        <v>0</v>
      </c>
      <c r="E30" s="26" t="s">
        <v>61</v>
      </c>
      <c r="F30" s="27">
        <f>IF(D30="x",0.14,0)</f>
        <v>0</v>
      </c>
      <c r="G30" s="249"/>
      <c r="H30" s="250"/>
      <c r="I30" s="250"/>
      <c r="J30" s="251"/>
    </row>
    <row r="31" spans="1:10" s="1" customFormat="1" ht="24.95" customHeight="1" x14ac:dyDescent="0.2">
      <c r="A31" s="13">
        <v>0</v>
      </c>
      <c r="B31" s="26" t="s">
        <v>247</v>
      </c>
      <c r="C31" s="27">
        <f>IF(A31="x",0.15,0)</f>
        <v>0</v>
      </c>
      <c r="D31" s="13">
        <v>0</v>
      </c>
      <c r="E31" s="26" t="s">
        <v>62</v>
      </c>
      <c r="F31" s="28">
        <f>IF(D31="x",0.14975,0)</f>
        <v>0</v>
      </c>
      <c r="G31" s="249"/>
      <c r="H31" s="250"/>
      <c r="I31" s="250"/>
      <c r="J31" s="251"/>
    </row>
    <row r="32" spans="1:10" s="1" customFormat="1" ht="24.95" customHeight="1" x14ac:dyDescent="0.2">
      <c r="A32" s="13">
        <v>0</v>
      </c>
      <c r="B32" s="26" t="s">
        <v>63</v>
      </c>
      <c r="C32" s="27">
        <f>IF(A32="x",0.05,0)</f>
        <v>0</v>
      </c>
      <c r="D32" s="13">
        <v>0</v>
      </c>
      <c r="E32" s="26" t="s">
        <v>64</v>
      </c>
      <c r="F32" s="27">
        <f>IF(D32="x",0.1,0)</f>
        <v>0</v>
      </c>
      <c r="G32" s="252"/>
      <c r="H32" s="253"/>
      <c r="I32" s="253"/>
      <c r="J32" s="254"/>
    </row>
    <row r="33" spans="1:10" s="1" customFormat="1" ht="24.95" customHeight="1" x14ac:dyDescent="0.2">
      <c r="A33" s="13">
        <v>0</v>
      </c>
      <c r="B33" s="26" t="s">
        <v>65</v>
      </c>
      <c r="C33" s="27">
        <f>IF(A33="x",0.05,0)</f>
        <v>0</v>
      </c>
      <c r="D33" s="223" t="s">
        <v>66</v>
      </c>
      <c r="E33" s="255"/>
      <c r="F33" s="255"/>
      <c r="G33" s="255"/>
      <c r="H33" s="255"/>
      <c r="I33" s="224"/>
      <c r="J33" s="38">
        <f>C27+C28+C29+C30+C31+C32+C33+F27+F28+F29+F30+F31+F32</f>
        <v>0</v>
      </c>
    </row>
    <row r="34" spans="1:10" s="1" customFormat="1" ht="24.95" customHeight="1" x14ac:dyDescent="0.2">
      <c r="A34" s="245" t="s">
        <v>50</v>
      </c>
      <c r="B34" s="245"/>
      <c r="C34" s="245"/>
      <c r="D34" s="245"/>
      <c r="E34" s="245"/>
      <c r="F34" s="245"/>
      <c r="G34" s="245"/>
      <c r="H34" s="245"/>
      <c r="I34" s="245"/>
      <c r="J34" s="245"/>
    </row>
    <row r="35" spans="1:10" s="1" customFormat="1" ht="24.95" customHeight="1" x14ac:dyDescent="0.2">
      <c r="A35" s="196" t="s">
        <v>16</v>
      </c>
      <c r="B35" s="196"/>
      <c r="C35" s="242" t="s">
        <v>21</v>
      </c>
      <c r="D35" s="242"/>
      <c r="E35" s="242"/>
      <c r="F35" s="242"/>
      <c r="G35" s="244" t="s">
        <v>15</v>
      </c>
      <c r="H35" s="244"/>
      <c r="I35" s="244"/>
      <c r="J35" s="20">
        <f>'Table of Contents'!J28</f>
        <v>0</v>
      </c>
    </row>
    <row r="36" spans="1:10" s="1" customFormat="1" ht="24.95" customHeight="1" x14ac:dyDescent="0.2">
      <c r="A36" s="196" t="s">
        <v>28</v>
      </c>
      <c r="B36" s="196"/>
      <c r="C36" s="242" t="s">
        <v>21</v>
      </c>
      <c r="D36" s="242"/>
      <c r="E36" s="242"/>
      <c r="F36" s="242"/>
      <c r="G36" s="244" t="s">
        <v>47</v>
      </c>
      <c r="H36" s="244"/>
      <c r="I36" s="244"/>
      <c r="J36" s="20">
        <f>J51</f>
        <v>0</v>
      </c>
    </row>
    <row r="37" spans="1:10" s="1" customFormat="1" ht="24.95" customHeight="1" x14ac:dyDescent="0.2">
      <c r="A37" s="196" t="s">
        <v>35</v>
      </c>
      <c r="B37" s="196"/>
      <c r="C37" s="242" t="s">
        <v>21</v>
      </c>
      <c r="D37" s="242"/>
      <c r="E37" s="242"/>
      <c r="F37" s="242"/>
      <c r="G37" s="244" t="s">
        <v>20</v>
      </c>
      <c r="H37" s="244"/>
      <c r="I37" s="244"/>
      <c r="J37" s="20">
        <f>J52</f>
        <v>0</v>
      </c>
    </row>
    <row r="38" spans="1:10" s="1" customFormat="1" ht="24.95" customHeight="1" x14ac:dyDescent="0.2">
      <c r="A38" s="196" t="s">
        <v>17</v>
      </c>
      <c r="B38" s="196"/>
      <c r="C38" s="285" t="s">
        <v>21</v>
      </c>
      <c r="D38" s="285"/>
      <c r="E38" s="285"/>
      <c r="F38" s="285"/>
      <c r="G38" s="277" t="s">
        <v>6</v>
      </c>
      <c r="H38" s="277"/>
      <c r="I38" s="277"/>
      <c r="J38" s="21">
        <f>J53</f>
        <v>0</v>
      </c>
    </row>
    <row r="39" spans="1:10" s="1" customFormat="1" ht="24.95" customHeight="1" x14ac:dyDescent="0.2">
      <c r="A39" s="196" t="s">
        <v>232</v>
      </c>
      <c r="B39" s="196"/>
      <c r="C39" s="285">
        <v>0</v>
      </c>
      <c r="D39" s="285"/>
      <c r="E39" s="285"/>
      <c r="F39" s="285"/>
      <c r="G39" s="277" t="s">
        <v>4</v>
      </c>
      <c r="H39" s="277"/>
      <c r="I39" s="33">
        <f>I54</f>
        <v>0</v>
      </c>
      <c r="J39" s="21">
        <f>J54</f>
        <v>0</v>
      </c>
    </row>
    <row r="40" spans="1:10" s="1" customFormat="1" ht="24.95" customHeight="1" x14ac:dyDescent="0.2">
      <c r="A40" s="267"/>
      <c r="B40" s="268"/>
      <c r="C40" s="268"/>
      <c r="D40" s="268"/>
      <c r="E40" s="268"/>
      <c r="F40" s="269"/>
      <c r="G40" s="277" t="s">
        <v>0</v>
      </c>
      <c r="H40" s="277"/>
      <c r="I40" s="277"/>
      <c r="J40" s="21">
        <f>J55</f>
        <v>0</v>
      </c>
    </row>
    <row r="41" spans="1:10" s="1" customFormat="1" ht="24.95" customHeight="1" x14ac:dyDescent="0.2">
      <c r="A41" s="270"/>
      <c r="B41" s="271"/>
      <c r="C41" s="271"/>
      <c r="D41" s="271"/>
      <c r="E41" s="271"/>
      <c r="F41" s="272"/>
      <c r="G41" s="276" t="s">
        <v>18</v>
      </c>
      <c r="H41" s="276"/>
      <c r="I41" s="276"/>
      <c r="J41" s="8"/>
    </row>
    <row r="42" spans="1:10" s="1" customFormat="1" ht="24.95" customHeight="1" x14ac:dyDescent="0.2">
      <c r="A42" s="270"/>
      <c r="B42" s="271"/>
      <c r="C42" s="271"/>
      <c r="D42" s="271"/>
      <c r="E42" s="271"/>
      <c r="F42" s="272"/>
      <c r="G42" s="278" t="s">
        <v>48</v>
      </c>
      <c r="H42" s="278"/>
      <c r="I42" s="278"/>
      <c r="J42" s="25">
        <f>J40-J41</f>
        <v>0</v>
      </c>
    </row>
    <row r="43" spans="1:10" s="1" customFormat="1" ht="24.95" customHeight="1" x14ac:dyDescent="0.2">
      <c r="A43" s="273"/>
      <c r="B43" s="274"/>
      <c r="C43" s="274"/>
      <c r="D43" s="274"/>
      <c r="E43" s="274"/>
      <c r="F43" s="275"/>
      <c r="G43" s="279" t="s">
        <v>34</v>
      </c>
      <c r="H43" s="279"/>
      <c r="I43" s="279"/>
      <c r="J43" s="22"/>
    </row>
    <row r="44" spans="1:10" s="1" customFormat="1" ht="24.95" customHeight="1" x14ac:dyDescent="0.2">
      <c r="A44" s="287"/>
      <c r="B44" s="287"/>
      <c r="C44" s="287"/>
      <c r="D44" s="287"/>
      <c r="E44" s="287"/>
      <c r="F44" s="287"/>
      <c r="G44" s="287"/>
      <c r="H44" s="287"/>
      <c r="I44" s="287"/>
      <c r="J44" s="287"/>
    </row>
    <row r="45" spans="1:10" s="40" customFormat="1" ht="20.100000000000001" customHeight="1" x14ac:dyDescent="0.2">
      <c r="A45" s="286" t="s">
        <v>68</v>
      </c>
      <c r="B45" s="286"/>
      <c r="C45" s="286"/>
      <c r="D45" s="286"/>
      <c r="E45" s="286"/>
      <c r="F45" s="286"/>
      <c r="G45" s="286"/>
      <c r="H45" s="286"/>
      <c r="I45" s="286"/>
      <c r="J45" s="286"/>
    </row>
    <row r="46" spans="1:10" s="40" customFormat="1" ht="20.100000000000001" customHeight="1" x14ac:dyDescent="0.2">
      <c r="A46" s="284" t="s">
        <v>50</v>
      </c>
      <c r="B46" s="284"/>
      <c r="C46" s="284"/>
      <c r="D46" s="284"/>
      <c r="E46" s="284"/>
      <c r="F46" s="284"/>
      <c r="G46" s="284"/>
      <c r="H46" s="284"/>
      <c r="I46" s="284"/>
      <c r="J46" s="284"/>
    </row>
    <row r="47" spans="1:10" s="40" customFormat="1" ht="20.100000000000001" customHeight="1" x14ac:dyDescent="0.2">
      <c r="A47" s="195"/>
      <c r="B47" s="195"/>
      <c r="C47" s="195"/>
      <c r="D47" s="195"/>
      <c r="E47" s="195"/>
      <c r="F47" s="195"/>
      <c r="G47" s="195"/>
      <c r="H47" s="195"/>
      <c r="I47" s="195"/>
      <c r="J47" s="195"/>
    </row>
    <row r="48" spans="1:10" s="1" customFormat="1" ht="24.95" customHeight="1" x14ac:dyDescent="0.2">
      <c r="A48" s="47" t="s">
        <v>313</v>
      </c>
      <c r="B48" s="288" t="s">
        <v>315</v>
      </c>
      <c r="C48" s="289"/>
      <c r="D48" s="289"/>
      <c r="E48" s="289"/>
      <c r="F48" s="289"/>
      <c r="G48" s="289"/>
      <c r="H48" s="289"/>
      <c r="I48" s="290"/>
      <c r="J48" s="11">
        <v>0</v>
      </c>
    </row>
    <row r="49" spans="1:10" s="1" customFormat="1" ht="24.95" customHeight="1" x14ac:dyDescent="0.2">
      <c r="A49" s="47" t="s">
        <v>314</v>
      </c>
      <c r="B49" s="281"/>
      <c r="C49" s="282"/>
      <c r="D49" s="282"/>
      <c r="E49" s="282"/>
      <c r="F49" s="282"/>
      <c r="G49" s="282"/>
      <c r="H49" s="282"/>
      <c r="I49" s="282"/>
      <c r="J49" s="283"/>
    </row>
    <row r="50" spans="1:10" s="1" customFormat="1" ht="24.95" customHeight="1" x14ac:dyDescent="0.2">
      <c r="A50" s="196" t="s">
        <v>352</v>
      </c>
      <c r="B50" s="196"/>
      <c r="C50" s="196"/>
      <c r="D50" s="212" t="s">
        <v>22</v>
      </c>
      <c r="E50" s="212"/>
      <c r="F50" s="212"/>
      <c r="G50" s="212"/>
      <c r="H50" s="222" t="s">
        <v>15</v>
      </c>
      <c r="I50" s="222"/>
      <c r="J50" s="4">
        <f>J35</f>
        <v>0</v>
      </c>
    </row>
    <row r="51" spans="1:10" s="1" customFormat="1" ht="24.95" customHeight="1" x14ac:dyDescent="0.2">
      <c r="A51" s="215" t="s">
        <v>23</v>
      </c>
      <c r="B51" s="215"/>
      <c r="C51" s="15" t="s">
        <v>21</v>
      </c>
      <c r="D51" s="206" t="str">
        <f>IF(J50&gt;0,"Thanks for Your Order","Visit our Website")</f>
        <v>Visit our Website</v>
      </c>
      <c r="E51" s="207"/>
      <c r="F51" s="207"/>
      <c r="G51" s="208"/>
      <c r="H51" s="220" t="s">
        <v>30</v>
      </c>
      <c r="I51" s="221"/>
      <c r="J51" s="4">
        <f>IF(C39=0,0,J35*0.1)</f>
        <v>0</v>
      </c>
    </row>
    <row r="52" spans="1:10" s="1" customFormat="1" ht="24.95" customHeight="1" x14ac:dyDescent="0.2">
      <c r="A52" s="197" t="s">
        <v>21</v>
      </c>
      <c r="B52" s="197"/>
      <c r="C52" s="13"/>
      <c r="D52" s="206"/>
      <c r="E52" s="207"/>
      <c r="F52" s="207"/>
      <c r="G52" s="208"/>
      <c r="H52" s="223" t="s">
        <v>20</v>
      </c>
      <c r="I52" s="224"/>
      <c r="J52" s="4">
        <f>IF(OR(J48="x",J50=0),0,20)</f>
        <v>0</v>
      </c>
    </row>
    <row r="53" spans="1:10" s="1" customFormat="1" ht="24.95" customHeight="1" x14ac:dyDescent="0.2">
      <c r="A53" s="205" t="s">
        <v>37</v>
      </c>
      <c r="B53" s="205"/>
      <c r="C53" s="13"/>
      <c r="D53" s="206"/>
      <c r="E53" s="207"/>
      <c r="F53" s="207"/>
      <c r="G53" s="208"/>
      <c r="H53" s="223" t="s">
        <v>6</v>
      </c>
      <c r="I53" s="224"/>
      <c r="J53" s="4">
        <f>J50-J51+J52</f>
        <v>0</v>
      </c>
    </row>
    <row r="54" spans="1:10" s="1" customFormat="1" ht="24.95" customHeight="1" x14ac:dyDescent="0.2">
      <c r="A54" s="227" t="s">
        <v>27</v>
      </c>
      <c r="B54" s="227"/>
      <c r="C54" s="14"/>
      <c r="D54" s="206"/>
      <c r="E54" s="207"/>
      <c r="F54" s="207"/>
      <c r="G54" s="208"/>
      <c r="H54" s="23" t="s">
        <v>4</v>
      </c>
      <c r="I54" s="34">
        <f>J33</f>
        <v>0</v>
      </c>
      <c r="J54" s="5">
        <f>J53*I54</f>
        <v>0</v>
      </c>
    </row>
    <row r="55" spans="1:10" s="1" customFormat="1" ht="24.95" customHeight="1" x14ac:dyDescent="0.2">
      <c r="A55" s="235" t="s">
        <v>24</v>
      </c>
      <c r="B55" s="235"/>
      <c r="C55" s="14"/>
      <c r="D55" s="206"/>
      <c r="E55" s="207"/>
      <c r="F55" s="207"/>
      <c r="G55" s="208"/>
      <c r="H55" s="230" t="s">
        <v>0</v>
      </c>
      <c r="I55" s="231"/>
      <c r="J55" s="6">
        <f>SUM(J53:J54)</f>
        <v>0</v>
      </c>
    </row>
    <row r="56" spans="1:10" s="1" customFormat="1" ht="24.95" customHeight="1" x14ac:dyDescent="0.2">
      <c r="A56" s="232" t="s">
        <v>25</v>
      </c>
      <c r="B56" s="232"/>
      <c r="C56" s="14"/>
      <c r="D56" s="206"/>
      <c r="E56" s="207"/>
      <c r="F56" s="207"/>
      <c r="G56" s="208"/>
      <c r="H56" s="233" t="s">
        <v>18</v>
      </c>
      <c r="I56" s="234"/>
      <c r="J56" s="12">
        <v>0</v>
      </c>
    </row>
    <row r="57" spans="1:10" s="1" customFormat="1" ht="24.95" customHeight="1" x14ac:dyDescent="0.2">
      <c r="A57" s="232" t="s">
        <v>26</v>
      </c>
      <c r="B57" s="232"/>
      <c r="C57" s="14"/>
      <c r="D57" s="206"/>
      <c r="E57" s="207"/>
      <c r="F57" s="207"/>
      <c r="G57" s="208"/>
      <c r="H57" s="216" t="s">
        <v>19</v>
      </c>
      <c r="I57" s="217"/>
      <c r="J57" s="9">
        <f>J55-J56</f>
        <v>0</v>
      </c>
    </row>
    <row r="58" spans="1:10" s="1" customFormat="1" ht="24.95" customHeight="1" x14ac:dyDescent="0.2">
      <c r="A58" s="228" t="s">
        <v>32</v>
      </c>
      <c r="B58" s="229"/>
      <c r="C58" s="14"/>
      <c r="D58" s="209"/>
      <c r="E58" s="210"/>
      <c r="F58" s="210"/>
      <c r="G58" s="211"/>
      <c r="H58" s="218" t="s">
        <v>34</v>
      </c>
      <c r="I58" s="219"/>
      <c r="J58" s="10"/>
    </row>
    <row r="59" spans="1:10" s="1" customFormat="1" ht="24.95" customHeight="1" x14ac:dyDescent="0.2">
      <c r="A59" s="226"/>
      <c r="B59" s="226"/>
      <c r="C59" s="226"/>
      <c r="D59" s="226"/>
      <c r="E59" s="226"/>
      <c r="F59" s="226"/>
      <c r="G59" s="226"/>
      <c r="H59" s="226"/>
      <c r="I59" s="226"/>
      <c r="J59" s="226"/>
    </row>
    <row r="60" spans="1:10" s="42" customFormat="1" ht="24.95" customHeight="1" x14ac:dyDescent="0.2">
      <c r="A60" s="41" t="s">
        <v>353</v>
      </c>
      <c r="B60" s="214"/>
      <c r="C60" s="214"/>
      <c r="D60" s="214"/>
      <c r="E60" s="214"/>
      <c r="F60" s="214"/>
      <c r="G60" s="214"/>
      <c r="H60" s="214"/>
      <c r="I60" s="214"/>
      <c r="J60" s="214"/>
    </row>
    <row r="61" spans="1:10" s="42" customFormat="1" ht="24.95" customHeight="1" x14ac:dyDescent="0.2">
      <c r="A61" s="41"/>
      <c r="B61" s="213" t="s">
        <v>36</v>
      </c>
      <c r="C61" s="213"/>
      <c r="D61" s="213"/>
      <c r="E61" s="213"/>
      <c r="F61" s="213"/>
      <c r="G61" s="213"/>
      <c r="H61" s="213"/>
      <c r="I61" s="213"/>
      <c r="J61" s="213"/>
    </row>
    <row r="62" spans="1:10" s="44" customFormat="1" ht="24.95" customHeight="1" x14ac:dyDescent="0.2">
      <c r="A62" s="43" t="s">
        <v>354</v>
      </c>
      <c r="B62" s="225" t="s">
        <v>299</v>
      </c>
      <c r="C62" s="225"/>
      <c r="D62" s="225"/>
      <c r="E62" s="225"/>
      <c r="F62" s="225"/>
      <c r="G62" s="225"/>
      <c r="H62" s="225"/>
      <c r="I62" s="225"/>
      <c r="J62" s="225"/>
    </row>
    <row r="63" spans="1:10" s="42" customFormat="1" ht="24.95" customHeight="1" x14ac:dyDescent="0.2">
      <c r="B63" s="225" t="s">
        <v>300</v>
      </c>
      <c r="C63" s="225"/>
      <c r="D63" s="225"/>
      <c r="E63" s="225"/>
      <c r="F63" s="225"/>
      <c r="G63" s="225"/>
      <c r="H63" s="225"/>
      <c r="I63" s="225"/>
      <c r="J63" s="225"/>
    </row>
    <row r="64" spans="1:10" s="1" customFormat="1" ht="1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s="1" customFormat="1" ht="1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s="1" customFormat="1" ht="1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s="1" customFormat="1" ht="1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s="1" customFormat="1" ht="1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s="1" customFormat="1" ht="1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s="1" customFormat="1" ht="1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s="1" customFormat="1" ht="1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s="1" customFormat="1" ht="1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s="1" customFormat="1" ht="1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s="1" customFormat="1" ht="1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s="1" customFormat="1" ht="1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s="1" customFormat="1" ht="1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s="1" customFormat="1" ht="1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s="1" customFormat="1" ht="1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s="1" customFormat="1" ht="1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s="1" customFormat="1" ht="1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s="1" customFormat="1" ht="1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s="1" customFormat="1" ht="1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s="1" customFormat="1" ht="1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s="1" customFormat="1" ht="1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s="1" customFormat="1" ht="1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s="1" customFormat="1" ht="1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s="1" customFormat="1" ht="1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s="1" customFormat="1" ht="1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s="1" customFormat="1" ht="1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s="1" customFormat="1" ht="1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s="1" customFormat="1" ht="1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s="1" customFormat="1" ht="1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s="1" customFormat="1" ht="1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s="1" customFormat="1" ht="1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s="1" customFormat="1" ht="15" customHeight="1" x14ac:dyDescent="0.2"/>
    <row r="96" spans="1:10" s="1" customFormat="1" ht="15" customHeight="1" x14ac:dyDescent="0.2"/>
    <row r="97" s="1" customFormat="1" ht="15" customHeight="1" x14ac:dyDescent="0.2"/>
    <row r="98" s="1" customFormat="1" ht="15" customHeight="1" x14ac:dyDescent="0.2"/>
    <row r="99" s="1" customFormat="1" ht="15" customHeight="1" x14ac:dyDescent="0.2"/>
    <row r="100" s="1" customFormat="1" ht="15" customHeight="1" x14ac:dyDescent="0.2"/>
    <row r="101" s="1" customFormat="1" ht="15" customHeight="1" x14ac:dyDescent="0.2"/>
    <row r="102" s="1" customFormat="1" ht="15" customHeight="1" x14ac:dyDescent="0.2"/>
    <row r="103" s="1" customFormat="1" ht="15" customHeight="1" x14ac:dyDescent="0.2"/>
    <row r="104" s="1" customFormat="1" ht="15" customHeight="1" x14ac:dyDescent="0.2"/>
    <row r="105" s="1" customFormat="1" ht="15" customHeight="1" x14ac:dyDescent="0.2"/>
    <row r="106" s="1" customFormat="1" ht="15" customHeight="1" x14ac:dyDescent="0.2"/>
    <row r="107" s="1" customFormat="1" ht="15" customHeight="1" x14ac:dyDescent="0.2"/>
    <row r="108" s="1" customFormat="1" ht="15" customHeight="1" x14ac:dyDescent="0.2"/>
    <row r="109" s="1" customFormat="1" ht="15" customHeight="1" x14ac:dyDescent="0.2"/>
    <row r="110" s="1" customFormat="1" ht="15" customHeight="1" x14ac:dyDescent="0.2"/>
    <row r="111" s="1" customFormat="1" ht="15" customHeight="1" x14ac:dyDescent="0.2"/>
    <row r="112" s="1" customFormat="1" ht="15" customHeight="1" x14ac:dyDescent="0.2"/>
    <row r="113" s="1" customFormat="1" ht="15" customHeight="1" x14ac:dyDescent="0.2"/>
    <row r="114" s="1" customFormat="1" ht="15" customHeight="1" x14ac:dyDescent="0.2"/>
    <row r="115" s="1" customFormat="1" ht="15" customHeight="1" x14ac:dyDescent="0.2"/>
    <row r="116" s="1" customFormat="1" ht="15" customHeight="1" x14ac:dyDescent="0.2"/>
    <row r="117" s="1" customFormat="1" ht="15" customHeight="1" x14ac:dyDescent="0.2"/>
    <row r="118" s="1" customFormat="1" ht="15" customHeight="1" x14ac:dyDescent="0.2"/>
    <row r="119" s="1" customFormat="1" ht="15" customHeight="1" x14ac:dyDescent="0.2"/>
    <row r="120" s="1" customFormat="1" ht="15" customHeight="1" x14ac:dyDescent="0.2"/>
    <row r="121" s="1" customFormat="1" ht="15" customHeight="1" x14ac:dyDescent="0.2"/>
    <row r="122" s="1" customFormat="1" ht="15" customHeight="1" x14ac:dyDescent="0.2"/>
    <row r="123" s="1" customFormat="1" ht="15" customHeight="1" x14ac:dyDescent="0.2"/>
    <row r="124" s="1" customFormat="1" ht="15" customHeight="1" x14ac:dyDescent="0.2"/>
    <row r="125" s="1" customFormat="1" ht="15" customHeight="1" x14ac:dyDescent="0.2"/>
    <row r="126" s="1" customFormat="1" ht="15" customHeight="1" x14ac:dyDescent="0.2"/>
    <row r="127" s="1" customFormat="1" ht="15" customHeight="1" x14ac:dyDescent="0.2"/>
    <row r="128" s="1" customFormat="1" ht="15" customHeight="1" x14ac:dyDescent="0.2"/>
    <row r="129" s="1" customFormat="1" ht="15" customHeight="1" x14ac:dyDescent="0.2"/>
    <row r="130" s="1" customFormat="1" ht="15" customHeight="1" x14ac:dyDescent="0.2"/>
    <row r="131" s="1" customFormat="1" ht="15" customHeight="1" x14ac:dyDescent="0.2"/>
    <row r="132" s="1" customFormat="1" ht="15" customHeight="1" x14ac:dyDescent="0.2"/>
    <row r="133" s="1" customFormat="1" ht="15" customHeight="1" x14ac:dyDescent="0.2"/>
    <row r="134" s="1" customFormat="1" ht="15" customHeight="1" x14ac:dyDescent="0.2"/>
    <row r="135" s="1" customFormat="1" ht="15" customHeight="1" x14ac:dyDescent="0.2"/>
    <row r="136" s="1" customFormat="1" ht="15" customHeight="1" x14ac:dyDescent="0.2"/>
    <row r="137" s="1" customFormat="1" ht="15" customHeight="1" x14ac:dyDescent="0.2"/>
    <row r="138" s="1" customFormat="1" ht="15" customHeight="1" x14ac:dyDescent="0.2"/>
    <row r="139" s="1" customFormat="1" ht="15" customHeight="1" x14ac:dyDescent="0.2"/>
    <row r="140" s="1" customFormat="1" ht="15" customHeight="1" x14ac:dyDescent="0.2"/>
    <row r="141" s="1" customFormat="1" ht="15" customHeight="1" x14ac:dyDescent="0.2"/>
    <row r="142" s="1" customFormat="1" ht="15" customHeight="1" x14ac:dyDescent="0.2"/>
    <row r="143" s="1" customFormat="1" ht="15" customHeight="1" x14ac:dyDescent="0.2"/>
    <row r="144" s="1" customFormat="1" ht="15" customHeight="1" x14ac:dyDescent="0.2"/>
    <row r="145" s="1" customFormat="1" ht="15" customHeight="1" x14ac:dyDescent="0.2"/>
    <row r="146" s="1" customFormat="1" ht="15" customHeight="1" x14ac:dyDescent="0.2"/>
    <row r="147" s="1" customFormat="1" ht="15" customHeight="1" x14ac:dyDescent="0.2"/>
    <row r="148" s="1" customFormat="1" ht="15" customHeight="1" x14ac:dyDescent="0.2"/>
    <row r="149" s="1" customFormat="1" ht="15" customHeight="1" x14ac:dyDescent="0.2"/>
    <row r="150" s="1" customFormat="1" ht="15" customHeight="1" x14ac:dyDescent="0.2"/>
    <row r="151" s="1" customFormat="1" ht="15" customHeight="1" x14ac:dyDescent="0.2"/>
    <row r="152" s="1" customFormat="1" ht="15" customHeight="1" x14ac:dyDescent="0.2"/>
    <row r="153" s="1" customFormat="1" ht="15" customHeight="1" x14ac:dyDescent="0.2"/>
    <row r="154" s="1" customFormat="1" ht="15" customHeight="1" x14ac:dyDescent="0.2"/>
    <row r="155" s="1" customFormat="1" ht="15" customHeight="1" x14ac:dyDescent="0.2"/>
    <row r="156" s="1" customFormat="1" ht="15" customHeight="1" x14ac:dyDescent="0.2"/>
    <row r="157" s="1" customFormat="1" ht="15" customHeight="1" x14ac:dyDescent="0.2"/>
    <row r="158" s="1" customFormat="1" ht="15" customHeight="1" x14ac:dyDescent="0.2"/>
    <row r="159" s="1" customFormat="1" ht="15" customHeight="1" x14ac:dyDescent="0.2"/>
    <row r="160" s="1" customFormat="1" ht="15" customHeight="1" x14ac:dyDescent="0.2"/>
    <row r="161" s="1" customFormat="1" ht="15" customHeight="1" x14ac:dyDescent="0.2"/>
    <row r="162" s="1" customFormat="1" ht="15" customHeight="1" x14ac:dyDescent="0.2"/>
    <row r="163" s="1" customFormat="1" ht="15" customHeight="1" x14ac:dyDescent="0.2"/>
    <row r="164" s="1" customFormat="1" ht="15" customHeight="1" x14ac:dyDescent="0.2"/>
    <row r="165" s="1" customFormat="1" ht="15" customHeight="1" x14ac:dyDescent="0.2"/>
    <row r="166" s="1" customFormat="1" ht="15" customHeight="1" x14ac:dyDescent="0.2"/>
    <row r="167" s="1" customFormat="1" ht="15" customHeight="1" x14ac:dyDescent="0.2"/>
    <row r="168" s="1" customFormat="1" ht="15" customHeight="1" x14ac:dyDescent="0.2"/>
    <row r="169" s="1" customFormat="1" ht="15" customHeight="1" x14ac:dyDescent="0.2"/>
    <row r="170" s="1" customFormat="1" ht="15" customHeight="1" x14ac:dyDescent="0.2"/>
    <row r="171" s="1" customFormat="1" ht="15" customHeight="1" x14ac:dyDescent="0.2"/>
    <row r="172" s="1" customFormat="1" ht="15" customHeight="1" x14ac:dyDescent="0.2"/>
    <row r="173" s="1" customFormat="1" ht="15" customHeight="1" x14ac:dyDescent="0.2"/>
    <row r="174" s="1" customFormat="1" ht="15" customHeight="1" x14ac:dyDescent="0.2"/>
    <row r="175" s="1" customFormat="1" ht="15" customHeight="1" x14ac:dyDescent="0.2"/>
    <row r="176" s="1" customFormat="1" ht="15" customHeight="1" x14ac:dyDescent="0.2"/>
    <row r="177" s="1" customFormat="1" ht="15" customHeight="1" x14ac:dyDescent="0.2"/>
    <row r="178" s="1" customFormat="1" ht="15" customHeight="1" x14ac:dyDescent="0.2"/>
    <row r="179" s="1" customFormat="1" ht="15" customHeight="1" x14ac:dyDescent="0.2"/>
    <row r="180" s="1" customFormat="1" ht="15" customHeight="1" x14ac:dyDescent="0.2"/>
    <row r="181" s="1" customFormat="1" ht="15" customHeight="1" x14ac:dyDescent="0.2"/>
    <row r="182" s="1" customFormat="1" ht="15" customHeight="1" x14ac:dyDescent="0.2"/>
    <row r="183" s="1" customFormat="1" ht="15" customHeight="1" x14ac:dyDescent="0.2"/>
    <row r="184" s="1" customFormat="1" ht="15" customHeight="1" x14ac:dyDescent="0.2"/>
    <row r="185" s="1" customFormat="1" ht="15" customHeight="1" x14ac:dyDescent="0.2"/>
    <row r="186" s="1" customFormat="1" ht="15" customHeight="1" x14ac:dyDescent="0.2"/>
    <row r="187" s="1" customFormat="1" ht="15" customHeight="1" x14ac:dyDescent="0.2"/>
    <row r="188" s="1" customFormat="1" ht="15" customHeight="1" x14ac:dyDescent="0.2"/>
    <row r="189" s="1" customFormat="1" ht="15" customHeight="1" x14ac:dyDescent="0.2"/>
    <row r="190" s="1" customFormat="1" ht="15" customHeight="1" x14ac:dyDescent="0.2"/>
    <row r="191" s="1" customFormat="1" ht="15" customHeight="1" x14ac:dyDescent="0.2"/>
    <row r="192" s="1" customFormat="1" ht="15" customHeight="1" x14ac:dyDescent="0.2"/>
    <row r="193" s="1" customFormat="1" ht="15" customHeight="1" x14ac:dyDescent="0.2"/>
    <row r="194" s="1" customFormat="1" ht="15" customHeight="1" x14ac:dyDescent="0.2"/>
    <row r="195" s="1" customFormat="1" ht="15" customHeight="1" x14ac:dyDescent="0.2"/>
    <row r="196" s="1" customFormat="1" ht="15" customHeight="1" x14ac:dyDescent="0.2"/>
    <row r="197" s="1" customFormat="1" ht="15" customHeight="1" x14ac:dyDescent="0.2"/>
    <row r="198" s="1" customFormat="1" ht="15" customHeight="1" x14ac:dyDescent="0.2"/>
    <row r="199" s="1" customFormat="1" ht="15" customHeight="1" x14ac:dyDescent="0.2"/>
    <row r="200" s="1" customFormat="1" ht="15" customHeight="1" x14ac:dyDescent="0.2"/>
    <row r="201" s="1" customFormat="1" ht="15" customHeight="1" x14ac:dyDescent="0.2"/>
    <row r="202" s="1" customFormat="1" ht="15" customHeight="1" x14ac:dyDescent="0.2"/>
    <row r="203" s="1" customFormat="1" ht="15" customHeight="1" x14ac:dyDescent="0.2"/>
    <row r="204" s="1" customFormat="1" ht="15" customHeight="1" x14ac:dyDescent="0.2"/>
    <row r="205" s="1" customFormat="1" ht="15" customHeight="1" x14ac:dyDescent="0.2"/>
    <row r="206" s="1" customFormat="1" ht="15" customHeight="1" x14ac:dyDescent="0.2"/>
    <row r="207" s="1" customFormat="1" ht="15" customHeight="1" x14ac:dyDescent="0.2"/>
    <row r="208" s="1" customFormat="1" ht="15" customHeight="1" x14ac:dyDescent="0.2"/>
    <row r="209" s="1" customFormat="1" ht="15" customHeight="1" x14ac:dyDescent="0.2"/>
    <row r="210" s="1" customFormat="1" ht="15" customHeight="1" x14ac:dyDescent="0.2"/>
    <row r="211" s="1" customFormat="1" ht="15" customHeight="1" x14ac:dyDescent="0.2"/>
    <row r="212" s="1" customFormat="1" ht="15" customHeight="1" x14ac:dyDescent="0.2"/>
    <row r="213" s="1" customFormat="1" ht="15" customHeight="1" x14ac:dyDescent="0.2"/>
    <row r="214" s="1" customFormat="1" ht="15" customHeight="1" x14ac:dyDescent="0.2"/>
    <row r="215" s="1" customFormat="1" ht="15" customHeight="1" x14ac:dyDescent="0.2"/>
    <row r="216" s="1" customFormat="1" ht="15" customHeight="1" x14ac:dyDescent="0.2"/>
    <row r="217" s="1" customFormat="1" ht="15" customHeight="1" x14ac:dyDescent="0.2"/>
    <row r="218" s="1" customFormat="1" ht="15" customHeight="1" x14ac:dyDescent="0.2"/>
    <row r="219" s="1" customFormat="1" ht="15" customHeight="1" x14ac:dyDescent="0.2"/>
    <row r="220" s="1" customFormat="1" ht="15" customHeight="1" x14ac:dyDescent="0.2"/>
    <row r="221" s="1" customFormat="1" ht="15" customHeight="1" x14ac:dyDescent="0.2"/>
    <row r="222" s="1" customFormat="1" ht="15" customHeight="1" x14ac:dyDescent="0.2"/>
    <row r="223" s="1" customFormat="1" ht="15" customHeight="1" x14ac:dyDescent="0.2"/>
    <row r="224" s="1" customFormat="1" ht="15" customHeight="1" x14ac:dyDescent="0.2"/>
    <row r="225" s="1" customFormat="1" ht="15" customHeight="1" x14ac:dyDescent="0.2"/>
    <row r="226" s="1" customFormat="1" ht="15" customHeight="1" x14ac:dyDescent="0.2"/>
    <row r="227" s="1" customFormat="1" ht="15" customHeight="1" x14ac:dyDescent="0.2"/>
    <row r="228" s="1" customFormat="1" ht="15" customHeight="1" x14ac:dyDescent="0.2"/>
    <row r="229" s="1" customFormat="1" ht="15" customHeight="1" x14ac:dyDescent="0.2"/>
    <row r="230" s="1" customFormat="1" ht="15" customHeight="1" x14ac:dyDescent="0.2"/>
    <row r="231" s="1" customFormat="1" ht="15" customHeight="1" x14ac:dyDescent="0.2"/>
    <row r="232" s="1" customFormat="1" ht="15" customHeight="1" x14ac:dyDescent="0.2"/>
    <row r="233" s="1" customFormat="1" ht="15" customHeight="1" x14ac:dyDescent="0.2"/>
    <row r="234" s="1" customFormat="1" ht="15" customHeight="1" x14ac:dyDescent="0.2"/>
    <row r="235" s="1" customFormat="1" ht="15" customHeight="1" x14ac:dyDescent="0.2"/>
    <row r="236" s="1" customFormat="1" ht="15" customHeight="1" x14ac:dyDescent="0.2"/>
    <row r="237" s="1" customFormat="1" ht="15" customHeight="1" x14ac:dyDescent="0.2"/>
    <row r="238" s="1" customFormat="1" ht="15" customHeight="1" x14ac:dyDescent="0.2"/>
    <row r="239" s="1" customFormat="1" ht="15" customHeight="1" x14ac:dyDescent="0.2"/>
    <row r="240" s="1" customFormat="1" ht="15" customHeight="1" x14ac:dyDescent="0.2"/>
    <row r="241" s="1" customFormat="1" ht="15" customHeight="1" x14ac:dyDescent="0.2"/>
    <row r="242" s="1" customFormat="1" ht="15" customHeight="1" x14ac:dyDescent="0.2"/>
    <row r="243" s="1" customFormat="1" ht="15" customHeight="1" x14ac:dyDescent="0.2"/>
    <row r="244" s="1" customFormat="1" ht="15" customHeight="1" x14ac:dyDescent="0.2"/>
    <row r="245" s="1" customFormat="1" ht="15" customHeight="1" x14ac:dyDescent="0.2"/>
    <row r="246" s="1" customFormat="1" ht="15" customHeight="1" x14ac:dyDescent="0.2"/>
    <row r="247" s="1" customFormat="1" ht="15" customHeight="1" x14ac:dyDescent="0.2"/>
    <row r="248" s="1" customFormat="1" ht="15" customHeight="1" x14ac:dyDescent="0.2"/>
    <row r="249" s="1" customFormat="1" ht="15" customHeight="1" x14ac:dyDescent="0.2"/>
    <row r="250" s="1" customFormat="1" ht="15" customHeight="1" x14ac:dyDescent="0.2"/>
    <row r="251" s="1" customFormat="1" ht="15" customHeight="1" x14ac:dyDescent="0.2"/>
    <row r="252" s="1" customFormat="1" ht="15" customHeight="1" x14ac:dyDescent="0.2"/>
    <row r="253" s="1" customFormat="1" ht="15" customHeight="1" x14ac:dyDescent="0.2"/>
    <row r="254" s="1" customFormat="1" ht="15" customHeight="1" x14ac:dyDescent="0.2"/>
    <row r="255" s="1" customFormat="1" ht="15" customHeight="1" x14ac:dyDescent="0.2"/>
    <row r="256" s="1" customFormat="1" ht="15" customHeight="1" x14ac:dyDescent="0.2"/>
    <row r="257" s="1" customFormat="1" ht="15" customHeight="1" x14ac:dyDescent="0.2"/>
    <row r="258" s="1" customFormat="1" ht="15" customHeight="1" x14ac:dyDescent="0.2"/>
    <row r="259" s="1" customFormat="1" ht="15" customHeight="1" x14ac:dyDescent="0.2"/>
    <row r="260" s="1" customFormat="1" ht="15" customHeight="1" x14ac:dyDescent="0.2"/>
    <row r="261" s="1" customFormat="1" ht="15" customHeight="1" x14ac:dyDescent="0.2"/>
    <row r="262" s="1" customFormat="1" ht="15" customHeight="1" x14ac:dyDescent="0.2"/>
    <row r="263" s="1" customFormat="1" ht="15" customHeight="1" x14ac:dyDescent="0.2"/>
    <row r="264" s="1" customFormat="1" ht="15" customHeight="1" x14ac:dyDescent="0.2"/>
    <row r="265" s="1" customFormat="1" ht="15" customHeight="1" x14ac:dyDescent="0.2"/>
    <row r="266" s="1" customFormat="1" ht="15" customHeight="1" x14ac:dyDescent="0.2"/>
    <row r="267" s="1" customFormat="1" ht="15" customHeight="1" x14ac:dyDescent="0.2"/>
    <row r="268" s="1" customFormat="1" ht="15" customHeight="1" x14ac:dyDescent="0.2"/>
    <row r="269" s="1" customFormat="1" ht="15" customHeight="1" x14ac:dyDescent="0.2"/>
    <row r="270" s="1" customFormat="1" ht="15" customHeight="1" x14ac:dyDescent="0.2"/>
    <row r="271" s="1" customFormat="1" ht="15" customHeight="1" x14ac:dyDescent="0.2"/>
    <row r="272" s="1" customFormat="1" ht="15" customHeight="1" x14ac:dyDescent="0.2"/>
    <row r="273" s="1" customFormat="1" ht="15" customHeight="1" x14ac:dyDescent="0.2"/>
    <row r="274" s="1" customFormat="1" ht="15" customHeight="1" x14ac:dyDescent="0.2"/>
    <row r="275" s="1" customFormat="1" ht="15" customHeight="1" x14ac:dyDescent="0.2"/>
    <row r="276" s="1" customFormat="1" ht="15" customHeight="1" x14ac:dyDescent="0.2"/>
    <row r="277" s="1" customFormat="1" ht="15" customHeight="1" x14ac:dyDescent="0.2"/>
    <row r="278" s="1" customFormat="1" ht="15" customHeight="1" x14ac:dyDescent="0.2"/>
    <row r="279" s="1" customFormat="1" ht="15" customHeight="1" x14ac:dyDescent="0.2"/>
    <row r="280" s="1" customFormat="1" ht="15" customHeight="1" x14ac:dyDescent="0.2"/>
    <row r="281" s="1" customFormat="1" ht="15" customHeight="1" x14ac:dyDescent="0.2"/>
    <row r="282" s="1" customFormat="1" ht="15" customHeight="1" x14ac:dyDescent="0.2"/>
    <row r="283" s="1" customFormat="1" ht="15" customHeight="1" x14ac:dyDescent="0.2"/>
    <row r="284" s="1" customFormat="1" ht="15" customHeight="1" x14ac:dyDescent="0.2"/>
    <row r="285" s="1" customFormat="1" ht="15" customHeight="1" x14ac:dyDescent="0.2"/>
    <row r="286" s="1" customFormat="1" ht="15" customHeight="1" x14ac:dyDescent="0.2"/>
    <row r="287" s="1" customFormat="1" ht="15" customHeight="1" x14ac:dyDescent="0.2"/>
    <row r="288" s="1" customFormat="1" ht="15" customHeight="1" x14ac:dyDescent="0.2"/>
    <row r="289" s="1" customFormat="1" ht="15" customHeight="1" x14ac:dyDescent="0.2"/>
    <row r="290" s="1" customFormat="1" ht="15" customHeight="1" x14ac:dyDescent="0.2"/>
    <row r="291" s="1" customFormat="1" ht="15" customHeight="1" x14ac:dyDescent="0.2"/>
    <row r="292" s="1" customFormat="1" ht="15" customHeight="1" x14ac:dyDescent="0.2"/>
    <row r="293" s="1" customFormat="1" ht="15" customHeight="1" x14ac:dyDescent="0.2"/>
    <row r="294" s="1" customFormat="1" ht="15" customHeight="1" x14ac:dyDescent="0.2"/>
    <row r="295" s="1" customFormat="1" ht="15" customHeight="1" x14ac:dyDescent="0.2"/>
    <row r="296" s="1" customFormat="1" ht="15" customHeight="1" x14ac:dyDescent="0.2"/>
    <row r="297" s="1" customFormat="1" ht="15" customHeight="1" x14ac:dyDescent="0.2"/>
    <row r="298" s="1" customFormat="1" ht="15" customHeight="1" x14ac:dyDescent="0.2"/>
    <row r="299" s="1" customFormat="1" ht="15" customHeight="1" x14ac:dyDescent="0.2"/>
    <row r="300" s="1" customFormat="1" ht="15" customHeight="1" x14ac:dyDescent="0.2"/>
    <row r="301" s="1" customFormat="1" ht="15" customHeight="1" x14ac:dyDescent="0.2"/>
    <row r="302" s="1" customFormat="1" ht="15" customHeight="1" x14ac:dyDescent="0.2"/>
    <row r="303" s="1" customFormat="1" ht="15" customHeight="1" x14ac:dyDescent="0.2"/>
    <row r="304" s="1" customFormat="1" ht="15" customHeight="1" x14ac:dyDescent="0.2"/>
    <row r="305" s="1" customFormat="1" ht="15" customHeight="1" x14ac:dyDescent="0.2"/>
    <row r="306" s="1" customFormat="1" ht="15" customHeight="1" x14ac:dyDescent="0.2"/>
    <row r="307" s="1" customFormat="1" ht="15" customHeight="1" x14ac:dyDescent="0.2"/>
    <row r="308" s="1" customFormat="1" ht="15" customHeight="1" x14ac:dyDescent="0.2"/>
    <row r="309" s="1" customFormat="1" ht="15" customHeight="1" x14ac:dyDescent="0.2"/>
    <row r="310" s="1" customFormat="1" ht="15" customHeight="1" x14ac:dyDescent="0.2"/>
    <row r="311" s="1" customFormat="1" ht="15" customHeight="1" x14ac:dyDescent="0.2"/>
    <row r="312" s="1" customFormat="1" ht="15" customHeight="1" x14ac:dyDescent="0.2"/>
    <row r="313" s="1" customFormat="1" ht="15" customHeight="1" x14ac:dyDescent="0.2"/>
    <row r="314" s="1" customFormat="1" ht="15" customHeight="1" x14ac:dyDescent="0.2"/>
    <row r="315" s="1" customFormat="1" ht="15" customHeight="1" x14ac:dyDescent="0.2"/>
    <row r="316" s="1" customFormat="1" ht="15" customHeight="1" x14ac:dyDescent="0.2"/>
    <row r="317" s="1" customFormat="1" ht="15" customHeight="1" x14ac:dyDescent="0.2"/>
    <row r="318" s="1" customFormat="1" ht="15" customHeight="1" x14ac:dyDescent="0.2"/>
    <row r="319" s="1" customFormat="1" ht="15" customHeight="1" x14ac:dyDescent="0.2"/>
    <row r="320" s="1" customFormat="1" ht="15" customHeight="1" x14ac:dyDescent="0.2"/>
    <row r="321" s="1" customFormat="1" ht="15" customHeight="1" x14ac:dyDescent="0.2"/>
    <row r="322" s="1" customFormat="1" ht="15" customHeight="1" x14ac:dyDescent="0.2"/>
    <row r="323" s="1" customFormat="1" ht="15" customHeight="1" x14ac:dyDescent="0.2"/>
    <row r="324" s="1" customFormat="1" ht="15" customHeight="1" x14ac:dyDescent="0.2"/>
    <row r="325" s="1" customFormat="1" ht="15" customHeight="1" x14ac:dyDescent="0.2"/>
    <row r="326" s="1" customFormat="1" ht="15" customHeight="1" x14ac:dyDescent="0.2"/>
    <row r="327" s="1" customFormat="1" ht="15" customHeight="1" x14ac:dyDescent="0.2"/>
    <row r="328" s="1" customFormat="1" ht="15" customHeight="1" x14ac:dyDescent="0.2"/>
    <row r="329" s="1" customFormat="1" ht="15" customHeight="1" x14ac:dyDescent="0.2"/>
    <row r="330" s="1" customFormat="1" ht="15" customHeight="1" x14ac:dyDescent="0.2"/>
    <row r="331" s="1" customFormat="1" ht="15" customHeight="1" x14ac:dyDescent="0.2"/>
    <row r="332" s="1" customFormat="1" ht="15" customHeight="1" x14ac:dyDescent="0.2"/>
    <row r="333" s="1" customFormat="1" ht="15" customHeight="1" x14ac:dyDescent="0.2"/>
    <row r="334" s="1" customFormat="1" ht="15" customHeight="1" x14ac:dyDescent="0.2"/>
    <row r="335" s="1" customFormat="1" ht="15" customHeight="1" x14ac:dyDescent="0.2"/>
    <row r="336" s="1" customFormat="1" ht="15" customHeight="1" x14ac:dyDescent="0.2"/>
    <row r="337" s="1" customFormat="1" ht="15" customHeight="1" x14ac:dyDescent="0.2"/>
    <row r="338" s="1" customFormat="1" ht="15" customHeight="1" x14ac:dyDescent="0.2"/>
    <row r="339" s="1" customFormat="1" ht="15" customHeight="1" x14ac:dyDescent="0.2"/>
    <row r="340" s="1" customFormat="1" ht="15" customHeight="1" x14ac:dyDescent="0.2"/>
    <row r="341" s="1" customFormat="1" ht="15" customHeight="1" x14ac:dyDescent="0.2"/>
    <row r="342" s="1" customFormat="1" ht="15" customHeight="1" x14ac:dyDescent="0.2"/>
    <row r="343" s="1" customFormat="1" ht="15" customHeight="1" x14ac:dyDescent="0.2"/>
    <row r="344" s="1" customFormat="1" ht="15" customHeight="1" x14ac:dyDescent="0.2"/>
    <row r="345" s="1" customFormat="1" ht="15" customHeight="1" x14ac:dyDescent="0.2"/>
    <row r="346" s="1" customFormat="1" ht="15" customHeight="1" x14ac:dyDescent="0.2"/>
    <row r="347" s="1" customFormat="1" ht="15" customHeight="1" x14ac:dyDescent="0.2"/>
    <row r="348" s="1" customFormat="1" ht="15" customHeight="1" x14ac:dyDescent="0.2"/>
    <row r="349" s="1" customFormat="1" ht="15" customHeight="1" x14ac:dyDescent="0.2"/>
    <row r="350" s="1" customFormat="1" ht="15" customHeight="1" x14ac:dyDescent="0.2"/>
    <row r="351" s="1" customFormat="1" ht="15" customHeight="1" x14ac:dyDescent="0.2"/>
    <row r="352" s="1" customFormat="1" ht="15" customHeight="1" x14ac:dyDescent="0.2"/>
    <row r="353" s="1" customFormat="1" ht="15" customHeight="1" x14ac:dyDescent="0.2"/>
    <row r="354" s="1" customFormat="1" ht="15" customHeight="1" x14ac:dyDescent="0.2"/>
    <row r="355" s="1" customFormat="1" ht="15" customHeight="1" x14ac:dyDescent="0.2"/>
    <row r="356" s="1" customFormat="1" ht="15" customHeight="1" x14ac:dyDescent="0.2"/>
    <row r="357" s="1" customFormat="1" ht="15" customHeight="1" x14ac:dyDescent="0.2"/>
    <row r="358" s="1" customFormat="1" ht="15" customHeight="1" x14ac:dyDescent="0.2"/>
    <row r="359" s="1" customFormat="1" ht="15" customHeight="1" x14ac:dyDescent="0.2"/>
    <row r="360" s="1" customFormat="1" ht="15" customHeight="1" x14ac:dyDescent="0.2"/>
    <row r="361" s="1" customFormat="1" ht="15" customHeight="1" x14ac:dyDescent="0.2"/>
    <row r="362" s="1" customFormat="1" ht="15" customHeight="1" x14ac:dyDescent="0.2"/>
    <row r="363" s="1" customFormat="1" ht="15" customHeight="1" x14ac:dyDescent="0.2"/>
    <row r="364" s="1" customFormat="1" ht="15" customHeight="1" x14ac:dyDescent="0.2"/>
    <row r="365" s="1" customFormat="1" ht="15" customHeight="1" x14ac:dyDescent="0.2"/>
    <row r="366" s="1" customFormat="1" ht="15" customHeight="1" x14ac:dyDescent="0.2"/>
    <row r="367" s="1" customFormat="1" ht="15" customHeight="1" x14ac:dyDescent="0.2"/>
    <row r="368" s="1" customFormat="1" ht="15" customHeight="1" x14ac:dyDescent="0.2"/>
    <row r="369" s="1" customFormat="1" ht="15" customHeight="1" x14ac:dyDescent="0.2"/>
    <row r="370" s="1" customFormat="1" ht="15" customHeight="1" x14ac:dyDescent="0.2"/>
    <row r="371" s="1" customFormat="1" ht="15" customHeight="1" x14ac:dyDescent="0.2"/>
    <row r="372" s="1" customFormat="1" ht="15" customHeight="1" x14ac:dyDescent="0.2"/>
    <row r="373" s="1" customFormat="1" ht="15" customHeight="1" x14ac:dyDescent="0.2"/>
    <row r="374" s="1" customFormat="1" ht="15" customHeight="1" x14ac:dyDescent="0.2"/>
    <row r="375" s="1" customFormat="1" ht="15" customHeight="1" x14ac:dyDescent="0.2"/>
    <row r="376" s="1" customFormat="1" ht="15" customHeight="1" x14ac:dyDescent="0.2"/>
    <row r="377" s="1" customFormat="1" ht="15" customHeight="1" x14ac:dyDescent="0.2"/>
    <row r="378" s="1" customFormat="1" ht="15" customHeight="1" x14ac:dyDescent="0.2"/>
    <row r="379" s="1" customFormat="1" ht="15" customHeight="1" x14ac:dyDescent="0.2"/>
    <row r="380" s="1" customFormat="1" ht="15" customHeight="1" x14ac:dyDescent="0.2"/>
    <row r="381" s="1" customFormat="1" ht="15" customHeight="1" x14ac:dyDescent="0.2"/>
    <row r="382" s="1" customFormat="1" ht="15" customHeight="1" x14ac:dyDescent="0.2"/>
    <row r="383" s="1" customFormat="1" ht="15" customHeight="1" x14ac:dyDescent="0.2"/>
    <row r="384" s="1" customFormat="1" ht="15" customHeight="1" x14ac:dyDescent="0.2"/>
    <row r="385" s="1" customFormat="1" ht="15" customHeight="1" x14ac:dyDescent="0.2"/>
    <row r="386" s="1" customFormat="1" ht="15" customHeight="1" x14ac:dyDescent="0.2"/>
    <row r="387" s="1" customFormat="1" ht="15" customHeight="1" x14ac:dyDescent="0.2"/>
    <row r="388" s="1" customFormat="1" ht="15" customHeight="1" x14ac:dyDescent="0.2"/>
    <row r="389" s="1" customFormat="1" ht="15" customHeight="1" x14ac:dyDescent="0.2"/>
    <row r="390" s="1" customFormat="1" ht="15" customHeight="1" x14ac:dyDescent="0.2"/>
    <row r="391" s="1" customFormat="1" ht="15" customHeight="1" x14ac:dyDescent="0.2"/>
    <row r="392" s="1" customFormat="1" ht="15" customHeight="1" x14ac:dyDescent="0.2"/>
    <row r="393" s="1" customFormat="1" ht="15" customHeight="1" x14ac:dyDescent="0.2"/>
    <row r="394" s="1" customFormat="1" ht="15" customHeight="1" x14ac:dyDescent="0.2"/>
    <row r="395" s="1" customFormat="1" ht="15" customHeight="1" x14ac:dyDescent="0.2"/>
    <row r="396" s="1" customFormat="1" ht="15" customHeight="1" x14ac:dyDescent="0.2"/>
    <row r="397" s="1" customFormat="1" ht="15" customHeight="1" x14ac:dyDescent="0.2"/>
    <row r="398" s="1" customFormat="1" ht="15" customHeight="1" x14ac:dyDescent="0.2"/>
    <row r="399" s="1" customFormat="1" ht="15" customHeight="1" x14ac:dyDescent="0.2"/>
    <row r="400" s="1" customFormat="1" ht="15" customHeight="1" x14ac:dyDescent="0.2"/>
    <row r="401" s="1" customFormat="1" ht="15" customHeight="1" x14ac:dyDescent="0.2"/>
    <row r="402" s="1" customFormat="1" ht="15" customHeight="1" x14ac:dyDescent="0.2"/>
    <row r="403" s="1" customFormat="1" ht="15" customHeight="1" x14ac:dyDescent="0.2"/>
    <row r="404" s="1" customFormat="1" ht="15" customHeight="1" x14ac:dyDescent="0.2"/>
    <row r="405" s="1" customFormat="1" ht="15" customHeight="1" x14ac:dyDescent="0.2"/>
    <row r="406" s="1" customFormat="1" ht="15" customHeight="1" x14ac:dyDescent="0.2"/>
    <row r="407" s="1" customFormat="1" ht="15" customHeight="1" x14ac:dyDescent="0.2"/>
    <row r="408" s="1" customFormat="1" ht="15" customHeight="1" x14ac:dyDescent="0.2"/>
    <row r="409" s="1" customFormat="1" ht="15" customHeight="1" x14ac:dyDescent="0.2"/>
    <row r="410" s="1" customFormat="1" ht="15" customHeight="1" x14ac:dyDescent="0.2"/>
    <row r="411" s="1" customFormat="1" ht="15" customHeight="1" x14ac:dyDescent="0.2"/>
    <row r="412" s="1" customFormat="1" ht="15" customHeight="1" x14ac:dyDescent="0.2"/>
    <row r="413" s="1" customFormat="1" ht="15" customHeight="1" x14ac:dyDescent="0.2"/>
    <row r="414" s="1" customFormat="1" ht="15" customHeight="1" x14ac:dyDescent="0.2"/>
    <row r="415" s="1" customFormat="1" ht="15" customHeight="1" x14ac:dyDescent="0.2"/>
    <row r="416" s="1" customFormat="1" ht="15" customHeight="1" x14ac:dyDescent="0.2"/>
    <row r="417" s="1" customFormat="1" ht="15" customHeight="1" x14ac:dyDescent="0.2"/>
    <row r="418" s="1" customFormat="1" ht="15" customHeight="1" x14ac:dyDescent="0.2"/>
    <row r="419" s="1" customFormat="1" ht="15" customHeight="1" x14ac:dyDescent="0.2"/>
    <row r="420" s="1" customFormat="1" ht="15" customHeight="1" x14ac:dyDescent="0.2"/>
    <row r="421" s="1" customFormat="1" ht="15" customHeight="1" x14ac:dyDescent="0.2"/>
    <row r="422" s="1" customFormat="1" ht="15" customHeight="1" x14ac:dyDescent="0.2"/>
    <row r="423" s="1" customFormat="1" ht="15" customHeight="1" x14ac:dyDescent="0.2"/>
    <row r="424" s="1" customFormat="1" ht="15" customHeight="1" x14ac:dyDescent="0.2"/>
    <row r="425" s="1" customFormat="1" ht="15" customHeight="1" x14ac:dyDescent="0.2"/>
    <row r="426" s="1" customFormat="1" ht="15" customHeight="1" x14ac:dyDescent="0.2"/>
    <row r="427" s="1" customFormat="1" ht="15" customHeight="1" x14ac:dyDescent="0.2"/>
    <row r="428" s="1" customFormat="1" ht="15" customHeight="1" x14ac:dyDescent="0.2"/>
    <row r="429" s="1" customFormat="1" ht="15" customHeight="1" x14ac:dyDescent="0.2"/>
    <row r="430" s="1" customFormat="1" ht="15" customHeight="1" x14ac:dyDescent="0.2"/>
    <row r="431" s="1" customFormat="1" ht="15" customHeight="1" x14ac:dyDescent="0.2"/>
    <row r="432" s="1" customFormat="1" ht="15" customHeight="1" x14ac:dyDescent="0.2"/>
    <row r="433" s="1" customFormat="1" ht="15" customHeight="1" x14ac:dyDescent="0.2"/>
    <row r="434" s="1" customFormat="1" ht="15" customHeight="1" x14ac:dyDescent="0.2"/>
    <row r="435" s="1" customFormat="1" ht="15" customHeight="1" x14ac:dyDescent="0.2"/>
    <row r="436" s="1" customFormat="1" ht="15" customHeight="1" x14ac:dyDescent="0.2"/>
    <row r="437" s="1" customFormat="1" ht="15" customHeight="1" x14ac:dyDescent="0.2"/>
    <row r="438" s="1" customFormat="1" ht="15" customHeight="1" x14ac:dyDescent="0.2"/>
    <row r="439" s="1" customFormat="1" ht="15" customHeight="1" x14ac:dyDescent="0.2"/>
    <row r="440" s="1" customFormat="1" ht="15" customHeight="1" x14ac:dyDescent="0.2"/>
    <row r="441" s="1" customFormat="1" ht="15" customHeight="1" x14ac:dyDescent="0.2"/>
    <row r="442" s="1" customFormat="1" ht="15" customHeight="1" x14ac:dyDescent="0.2"/>
    <row r="443" s="1" customFormat="1" ht="15" customHeight="1" x14ac:dyDescent="0.2"/>
    <row r="444" s="1" customFormat="1" ht="15" customHeight="1" x14ac:dyDescent="0.2"/>
    <row r="445" s="1" customFormat="1" ht="15" customHeight="1" x14ac:dyDescent="0.2"/>
    <row r="446" s="1" customFormat="1" ht="15" customHeight="1" x14ac:dyDescent="0.2"/>
    <row r="447" s="1" customFormat="1" ht="15" customHeight="1" x14ac:dyDescent="0.2"/>
    <row r="448" s="1" customFormat="1" ht="15" customHeight="1" x14ac:dyDescent="0.2"/>
    <row r="449" s="1" customFormat="1" ht="15" customHeight="1" x14ac:dyDescent="0.2"/>
    <row r="450" s="1" customFormat="1" ht="15" customHeight="1" x14ac:dyDescent="0.2"/>
    <row r="451" s="1" customFormat="1" ht="15" customHeight="1" x14ac:dyDescent="0.2"/>
    <row r="452" s="1" customFormat="1" ht="15" customHeight="1" x14ac:dyDescent="0.2"/>
    <row r="453" s="1" customFormat="1" ht="15" customHeight="1" x14ac:dyDescent="0.2"/>
    <row r="454" s="1" customFormat="1" ht="15" customHeight="1" x14ac:dyDescent="0.2"/>
    <row r="455" s="1" customFormat="1" ht="15" customHeight="1" x14ac:dyDescent="0.2"/>
    <row r="456" s="1" customFormat="1" ht="15" customHeight="1" x14ac:dyDescent="0.2"/>
    <row r="457" s="1" customFormat="1" ht="15" customHeight="1" x14ac:dyDescent="0.2"/>
    <row r="458" s="1" customFormat="1" ht="15" customHeight="1" x14ac:dyDescent="0.2"/>
    <row r="459" s="1" customFormat="1" ht="15" customHeight="1" x14ac:dyDescent="0.2"/>
    <row r="460" s="1" customFormat="1" ht="15" customHeight="1" x14ac:dyDescent="0.2"/>
    <row r="461" s="1" customFormat="1" ht="15" customHeight="1" x14ac:dyDescent="0.2"/>
    <row r="462" s="1" customFormat="1" ht="15" customHeight="1" x14ac:dyDescent="0.2"/>
    <row r="463" s="1" customFormat="1" ht="15" customHeight="1" x14ac:dyDescent="0.2"/>
    <row r="464" s="1" customFormat="1" ht="15" customHeight="1" x14ac:dyDescent="0.2"/>
    <row r="465" s="1" customFormat="1" ht="15" customHeight="1" x14ac:dyDescent="0.2"/>
    <row r="466" s="1" customFormat="1" ht="15" customHeight="1" x14ac:dyDescent="0.2"/>
    <row r="467" s="1" customFormat="1" ht="15" customHeight="1" x14ac:dyDescent="0.2"/>
    <row r="468" s="1" customFormat="1" ht="15" customHeight="1" x14ac:dyDescent="0.2"/>
    <row r="469" s="1" customFormat="1" ht="15" customHeight="1" x14ac:dyDescent="0.2"/>
    <row r="470" s="1" customFormat="1" ht="15" customHeight="1" x14ac:dyDescent="0.2"/>
    <row r="471" s="1" customFormat="1" ht="15" customHeight="1" x14ac:dyDescent="0.2"/>
    <row r="472" s="1" customFormat="1" ht="15" customHeight="1" x14ac:dyDescent="0.2"/>
    <row r="473" s="1" customFormat="1" ht="15" customHeight="1" x14ac:dyDescent="0.2"/>
    <row r="474" s="1" customFormat="1" ht="15" customHeight="1" x14ac:dyDescent="0.2"/>
    <row r="475" s="1" customFormat="1" ht="15" customHeight="1" x14ac:dyDescent="0.2"/>
    <row r="476" s="1" customFormat="1" ht="15" customHeight="1" x14ac:dyDescent="0.2"/>
    <row r="477" s="1" customFormat="1" ht="15" customHeight="1" x14ac:dyDescent="0.2"/>
    <row r="478" s="1" customFormat="1" ht="15" customHeight="1" x14ac:dyDescent="0.2"/>
    <row r="479" s="1" customFormat="1" ht="15" customHeight="1" x14ac:dyDescent="0.2"/>
    <row r="480" s="1" customFormat="1" ht="15" customHeight="1" x14ac:dyDescent="0.2"/>
    <row r="481" s="1" customFormat="1" ht="15" customHeight="1" x14ac:dyDescent="0.2"/>
    <row r="482" s="1" customFormat="1" ht="15" customHeight="1" x14ac:dyDescent="0.2"/>
    <row r="483" s="1" customFormat="1" ht="15" customHeight="1" x14ac:dyDescent="0.2"/>
    <row r="484" s="1" customFormat="1" ht="15" customHeight="1" x14ac:dyDescent="0.2"/>
    <row r="485" s="1" customFormat="1" ht="15" customHeight="1" x14ac:dyDescent="0.2"/>
    <row r="486" s="1" customFormat="1" ht="15" customHeight="1" x14ac:dyDescent="0.2"/>
    <row r="487" s="1" customFormat="1" ht="15" customHeight="1" x14ac:dyDescent="0.2"/>
    <row r="488" s="1" customFormat="1" ht="15" customHeight="1" x14ac:dyDescent="0.2"/>
    <row r="489" s="1" customFormat="1" ht="15" customHeight="1" x14ac:dyDescent="0.2"/>
    <row r="490" s="1" customFormat="1" ht="15" customHeight="1" x14ac:dyDescent="0.2"/>
    <row r="491" s="1" customFormat="1" ht="15" customHeight="1" x14ac:dyDescent="0.2"/>
    <row r="492" s="1" customFormat="1" ht="15" customHeight="1" x14ac:dyDescent="0.2"/>
    <row r="493" s="1" customFormat="1" ht="15" customHeight="1" x14ac:dyDescent="0.2"/>
    <row r="494" s="1" customFormat="1" ht="15" customHeight="1" x14ac:dyDescent="0.2"/>
    <row r="495" s="1" customFormat="1" ht="15" customHeight="1" x14ac:dyDescent="0.2"/>
    <row r="496" s="1" customFormat="1" ht="15" customHeight="1" x14ac:dyDescent="0.2"/>
    <row r="497" s="1" customFormat="1" ht="15" customHeight="1" x14ac:dyDescent="0.2"/>
    <row r="498" s="1" customFormat="1" ht="15" customHeight="1" x14ac:dyDescent="0.2"/>
    <row r="499" s="1" customFormat="1" ht="15" customHeight="1" x14ac:dyDescent="0.2"/>
    <row r="500" s="1" customFormat="1" ht="15" customHeight="1" x14ac:dyDescent="0.2"/>
    <row r="501" s="1" customFormat="1" ht="15" customHeight="1" x14ac:dyDescent="0.2"/>
    <row r="502" s="1" customFormat="1" ht="15" customHeight="1" x14ac:dyDescent="0.2"/>
  </sheetData>
  <sheetProtection selectLockedCells="1"/>
  <mergeCells count="95">
    <mergeCell ref="G19:J19"/>
    <mergeCell ref="A22:J22"/>
    <mergeCell ref="G35:I35"/>
    <mergeCell ref="B49:J49"/>
    <mergeCell ref="A37:B37"/>
    <mergeCell ref="G37:I37"/>
    <mergeCell ref="C37:F37"/>
    <mergeCell ref="A46:J46"/>
    <mergeCell ref="C39:F39"/>
    <mergeCell ref="G38:I38"/>
    <mergeCell ref="C38:F38"/>
    <mergeCell ref="G39:H39"/>
    <mergeCell ref="A39:B39"/>
    <mergeCell ref="A45:J45"/>
    <mergeCell ref="A44:J44"/>
    <mergeCell ref="B48:I48"/>
    <mergeCell ref="A40:F43"/>
    <mergeCell ref="G41:I41"/>
    <mergeCell ref="G40:I40"/>
    <mergeCell ref="G42:I42"/>
    <mergeCell ref="G43:I43"/>
    <mergeCell ref="C6:J6"/>
    <mergeCell ref="C7:J7"/>
    <mergeCell ref="C16:F16"/>
    <mergeCell ref="G16:J16"/>
    <mergeCell ref="A12:J12"/>
    <mergeCell ref="G14:J14"/>
    <mergeCell ref="C15:F15"/>
    <mergeCell ref="G15:J15"/>
    <mergeCell ref="B14:F14"/>
    <mergeCell ref="A11:J11"/>
    <mergeCell ref="A13:J13"/>
    <mergeCell ref="I9:J9"/>
    <mergeCell ref="B9:H9"/>
    <mergeCell ref="B10:H10"/>
    <mergeCell ref="I10:J10"/>
    <mergeCell ref="A34:J34"/>
    <mergeCell ref="C35:F35"/>
    <mergeCell ref="G27:J32"/>
    <mergeCell ref="D33:I33"/>
    <mergeCell ref="A35:B35"/>
    <mergeCell ref="A1:J1"/>
    <mergeCell ref="A2:J2"/>
    <mergeCell ref="A3:J3"/>
    <mergeCell ref="A4:J4"/>
    <mergeCell ref="A38:B38"/>
    <mergeCell ref="C20:F20"/>
    <mergeCell ref="G20:J20"/>
    <mergeCell ref="A21:J21"/>
    <mergeCell ref="A20:B20"/>
    <mergeCell ref="A25:D25"/>
    <mergeCell ref="C36:F36"/>
    <mergeCell ref="A36:B36"/>
    <mergeCell ref="A26:J26"/>
    <mergeCell ref="G36:I36"/>
    <mergeCell ref="A18:B18"/>
    <mergeCell ref="C17:F17"/>
    <mergeCell ref="B62:J62"/>
    <mergeCell ref="B63:J63"/>
    <mergeCell ref="A59:J59"/>
    <mergeCell ref="A54:B54"/>
    <mergeCell ref="A58:B58"/>
    <mergeCell ref="H55:I55"/>
    <mergeCell ref="A57:B57"/>
    <mergeCell ref="H56:I56"/>
    <mergeCell ref="A56:B56"/>
    <mergeCell ref="A55:B55"/>
    <mergeCell ref="A53:B53"/>
    <mergeCell ref="D51:G58"/>
    <mergeCell ref="D50:G50"/>
    <mergeCell ref="B61:J61"/>
    <mergeCell ref="B60:J60"/>
    <mergeCell ref="A51:B51"/>
    <mergeCell ref="H57:I57"/>
    <mergeCell ref="H58:I58"/>
    <mergeCell ref="H51:I51"/>
    <mergeCell ref="H50:I50"/>
    <mergeCell ref="H52:I52"/>
    <mergeCell ref="H53:I53"/>
    <mergeCell ref="A5:J5"/>
    <mergeCell ref="A47:J47"/>
    <mergeCell ref="A50:C50"/>
    <mergeCell ref="A52:B52"/>
    <mergeCell ref="G18:J18"/>
    <mergeCell ref="A6:B6"/>
    <mergeCell ref="A8:J8"/>
    <mergeCell ref="A7:B7"/>
    <mergeCell ref="A15:B15"/>
    <mergeCell ref="G17:J17"/>
    <mergeCell ref="C18:F18"/>
    <mergeCell ref="A19:B19"/>
    <mergeCell ref="A16:B17"/>
    <mergeCell ref="C19:F19"/>
    <mergeCell ref="B24:J24"/>
    <mergeCell ref="A23:J23"/>
  </mergeCells>
  <phoneticPr fontId="0" type="noConversion"/>
  <hyperlinks>
    <hyperlink ref="C6" r:id="rId1" display="Email" xr:uid="{00000000-0004-0000-0000-000000000000}"/>
    <hyperlink ref="A6" r:id="rId2" xr:uid="{00000000-0004-0000-0000-000001000000}"/>
    <hyperlink ref="C6:E6" r:id="rId3" display="mail@flies4fishing.com" xr:uid="{00000000-0004-0000-0000-000002000000}"/>
    <hyperlink ref="A51:B51" r:id="rId4" display="Visa" xr:uid="{00000000-0004-0000-0000-000003000000}"/>
    <hyperlink ref="A55:B55" r:id="rId5" display="Bank to Bank Transfer" xr:uid="{00000000-0004-0000-0000-000004000000}"/>
    <hyperlink ref="A56:B56" r:id="rId6" display="PayPal" xr:uid="{00000000-0004-0000-0000-000005000000}"/>
    <hyperlink ref="A57:B57" r:id="rId7" display="E-Transfer" xr:uid="{00000000-0004-0000-0000-000006000000}"/>
    <hyperlink ref="B62:J62" r:id="rId8" display="Payment can be made by E-transfer" xr:uid="{00000000-0004-0000-0000-000007000000}"/>
    <hyperlink ref="A22:J22" location="'Table of Contents'!A1" display="Back to Table of Contents" xr:uid="{00000000-0004-0000-0000-000008000000}"/>
    <hyperlink ref="B63:J63" r:id="rId9" display="PayPal payment can be made to u.can.buy@hotmail.com" xr:uid="{00000000-0004-0000-0000-000009000000}"/>
    <hyperlink ref="A45" r:id="rId10" display="http://www.flies4fishing.com/Retail Catalogs/Lure and Spinner Components/Lure Making.htm" xr:uid="{00000000-0004-0000-0000-00000A000000}"/>
    <hyperlink ref="A46:D46" location="Order_Summary" display="Order Summary" xr:uid="{00000000-0004-0000-0000-00000B000000}"/>
  </hyperlinks>
  <pageMargins left="0.75" right="0.75" top="1" bottom="1" header="0.5" footer="0.5"/>
  <pageSetup scale="46" fitToHeight="20" orientation="landscape" horizontalDpi="4294967294" verticalDpi="300" r:id="rId11"/>
  <headerFooter alignWithMargins="0"/>
  <legacyDrawing r:id="rId1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0"/>
  <sheetViews>
    <sheetView showZeros="0" zoomScale="60" workbookViewId="0">
      <selection sqref="A1:XFD1048576"/>
    </sheetView>
  </sheetViews>
  <sheetFormatPr defaultRowHeight="12.75" x14ac:dyDescent="0.2"/>
  <cols>
    <col min="1" max="1" width="18.85546875" customWidth="1"/>
    <col min="2" max="2" width="17.28515625" customWidth="1"/>
    <col min="3" max="3" width="24" customWidth="1"/>
    <col min="4" max="4" width="37.7109375" customWidth="1"/>
    <col min="5" max="5" width="90.7109375" customWidth="1"/>
    <col min="6" max="6" width="32.7109375" customWidth="1"/>
    <col min="7" max="7" width="29.42578125" customWidth="1"/>
    <col min="8" max="8" width="29.85546875" customWidth="1"/>
  </cols>
  <sheetData>
    <row r="1" spans="1:8" ht="30" x14ac:dyDescent="0.2">
      <c r="A1" s="303" t="s">
        <v>1</v>
      </c>
      <c r="B1" s="303"/>
      <c r="C1" s="303"/>
      <c r="D1" s="303"/>
      <c r="E1" s="303"/>
      <c r="F1" s="303"/>
      <c r="G1" s="303"/>
      <c r="H1" s="303"/>
    </row>
    <row r="2" spans="1:8" ht="23.25" x14ac:dyDescent="0.2">
      <c r="A2" s="304" t="s">
        <v>358</v>
      </c>
      <c r="B2" s="304"/>
      <c r="C2" s="304"/>
      <c r="D2" s="304"/>
      <c r="E2" s="304"/>
      <c r="F2" s="304"/>
      <c r="G2" s="304"/>
      <c r="H2" s="304"/>
    </row>
    <row r="3" spans="1:8" ht="20.25" x14ac:dyDescent="0.2">
      <c r="A3" s="305" t="s">
        <v>547</v>
      </c>
      <c r="B3" s="305"/>
      <c r="C3" s="305"/>
      <c r="D3" s="305"/>
      <c r="E3" s="305"/>
      <c r="F3" s="305"/>
      <c r="G3" s="305"/>
      <c r="H3" s="305"/>
    </row>
    <row r="4" spans="1:8" ht="20.25" x14ac:dyDescent="0.2">
      <c r="A4" s="305" t="s">
        <v>357</v>
      </c>
      <c r="B4" s="305"/>
      <c r="C4" s="305"/>
      <c r="D4" s="305"/>
      <c r="E4" s="305"/>
      <c r="F4" s="305"/>
      <c r="G4" s="305"/>
      <c r="H4" s="305"/>
    </row>
    <row r="5" spans="1:8" ht="250.5" customHeight="1" x14ac:dyDescent="0.2">
      <c r="A5" s="309"/>
      <c r="B5" s="309"/>
      <c r="C5" s="309"/>
      <c r="D5" s="309"/>
      <c r="E5" s="309"/>
      <c r="F5" s="309"/>
      <c r="G5" s="309"/>
      <c r="H5" s="309"/>
    </row>
    <row r="6" spans="1:8" ht="23.25" x14ac:dyDescent="0.2">
      <c r="A6" s="308" t="s">
        <v>51</v>
      </c>
      <c r="B6" s="308"/>
      <c r="C6" s="308"/>
      <c r="D6" s="308"/>
      <c r="E6" s="308"/>
      <c r="F6" s="308"/>
      <c r="G6" s="308"/>
      <c r="H6" s="308"/>
    </row>
    <row r="7" spans="1:8" s="1" customFormat="1" ht="24.95" customHeight="1" x14ac:dyDescent="0.2">
      <c r="A7" s="368" t="s">
        <v>143</v>
      </c>
      <c r="B7" s="368"/>
      <c r="C7" s="356" t="s">
        <v>144</v>
      </c>
      <c r="D7" s="356"/>
      <c r="E7" s="380" t="s">
        <v>547</v>
      </c>
      <c r="F7" s="348" t="s">
        <v>43</v>
      </c>
      <c r="G7" s="276" t="s">
        <v>14</v>
      </c>
      <c r="H7" s="276" t="s">
        <v>15</v>
      </c>
    </row>
    <row r="8" spans="1:8" s="1" customFormat="1" ht="24.95" customHeight="1" x14ac:dyDescent="0.2">
      <c r="A8" s="348" t="s">
        <v>13</v>
      </c>
      <c r="B8" s="348" t="s">
        <v>33</v>
      </c>
      <c r="C8" s="348" t="s">
        <v>12</v>
      </c>
      <c r="D8" s="348" t="s">
        <v>11</v>
      </c>
      <c r="E8" s="381"/>
      <c r="F8" s="348"/>
      <c r="G8" s="276"/>
      <c r="H8" s="276"/>
    </row>
    <row r="9" spans="1:8" s="149" customFormat="1" ht="24.95" customHeight="1" x14ac:dyDescent="0.35">
      <c r="A9" s="348"/>
      <c r="B9" s="348"/>
      <c r="C9" s="348"/>
      <c r="D9" s="348"/>
      <c r="E9" s="151" t="s">
        <v>548</v>
      </c>
      <c r="F9" s="348"/>
      <c r="G9" s="276"/>
      <c r="H9" s="276"/>
    </row>
    <row r="10" spans="1:8" s="1" customFormat="1" ht="24.95" customHeight="1" x14ac:dyDescent="0.2">
      <c r="A10" s="22" t="s">
        <v>13</v>
      </c>
      <c r="B10" s="22" t="s">
        <v>33</v>
      </c>
      <c r="C10" s="22" t="s">
        <v>12</v>
      </c>
      <c r="D10" s="22" t="s">
        <v>11</v>
      </c>
      <c r="E10" s="121" t="s">
        <v>549</v>
      </c>
      <c r="F10" s="112" t="s">
        <v>51</v>
      </c>
      <c r="G10" s="105" t="s">
        <v>14</v>
      </c>
      <c r="H10" s="105" t="s">
        <v>15</v>
      </c>
    </row>
    <row r="11" spans="1:8" s="1" customFormat="1" ht="24.95" customHeight="1" x14ac:dyDescent="0.2">
      <c r="A11" s="15">
        <v>0</v>
      </c>
      <c r="B11" s="15"/>
      <c r="C11" s="37" t="s">
        <v>551</v>
      </c>
      <c r="D11" s="36" t="s">
        <v>378</v>
      </c>
      <c r="E11" s="49" t="s">
        <v>550</v>
      </c>
      <c r="F11" s="376" t="s">
        <v>549</v>
      </c>
      <c r="G11" s="19">
        <v>0</v>
      </c>
      <c r="H11" s="78">
        <f t="shared" ref="H11:H17" si="0">A11*G11</f>
        <v>0</v>
      </c>
    </row>
    <row r="12" spans="1:8" s="1" customFormat="1" ht="24.95" customHeight="1" x14ac:dyDescent="0.2">
      <c r="A12" s="15">
        <v>0</v>
      </c>
      <c r="B12" s="15"/>
      <c r="C12" s="37" t="s">
        <v>324</v>
      </c>
      <c r="D12" s="36" t="s">
        <v>378</v>
      </c>
      <c r="E12" s="49" t="s">
        <v>550</v>
      </c>
      <c r="F12" s="377"/>
      <c r="G12" s="19">
        <v>0</v>
      </c>
      <c r="H12" s="78">
        <f t="shared" si="0"/>
        <v>0</v>
      </c>
    </row>
    <row r="13" spans="1:8" s="1" customFormat="1" ht="24.95" customHeight="1" x14ac:dyDescent="0.2">
      <c r="A13" s="15">
        <v>0</v>
      </c>
      <c r="B13" s="15"/>
      <c r="C13" s="37" t="s">
        <v>282</v>
      </c>
      <c r="D13" s="36" t="s">
        <v>378</v>
      </c>
      <c r="E13" s="49" t="s">
        <v>550</v>
      </c>
      <c r="F13" s="378"/>
      <c r="G13" s="19">
        <v>0</v>
      </c>
      <c r="H13" s="78">
        <f t="shared" si="0"/>
        <v>0</v>
      </c>
    </row>
    <row r="14" spans="1:8" s="1" customFormat="1" ht="24.95" customHeight="1" x14ac:dyDescent="0.2">
      <c r="A14" s="22" t="s">
        <v>13</v>
      </c>
      <c r="B14" s="22" t="s">
        <v>33</v>
      </c>
      <c r="C14" s="22" t="s">
        <v>12</v>
      </c>
      <c r="D14" s="22" t="s">
        <v>11</v>
      </c>
      <c r="E14" s="121" t="s">
        <v>549</v>
      </c>
      <c r="F14" s="112" t="s">
        <v>51</v>
      </c>
      <c r="G14" s="105" t="s">
        <v>14</v>
      </c>
      <c r="H14" s="105">
        <v>0</v>
      </c>
    </row>
    <row r="15" spans="1:8" s="1" customFormat="1" ht="20.25" x14ac:dyDescent="0.2">
      <c r="A15" s="15">
        <v>0</v>
      </c>
      <c r="B15" s="15"/>
      <c r="C15" s="37" t="s">
        <v>551</v>
      </c>
      <c r="D15" s="36" t="s">
        <v>378</v>
      </c>
      <c r="E15" s="49" t="s">
        <v>552</v>
      </c>
      <c r="F15" s="376" t="s">
        <v>549</v>
      </c>
      <c r="G15" s="19">
        <v>0</v>
      </c>
      <c r="H15" s="78">
        <f>A15*G15</f>
        <v>0</v>
      </c>
    </row>
    <row r="16" spans="1:8" s="1" customFormat="1" ht="20.25" x14ac:dyDescent="0.2">
      <c r="A16" s="15">
        <v>0</v>
      </c>
      <c r="B16" s="15"/>
      <c r="C16" s="37" t="s">
        <v>324</v>
      </c>
      <c r="D16" s="36" t="s">
        <v>378</v>
      </c>
      <c r="E16" s="49" t="s">
        <v>552</v>
      </c>
      <c r="F16" s="377"/>
      <c r="G16" s="19">
        <v>0</v>
      </c>
      <c r="H16" s="78">
        <f>A16*G16</f>
        <v>0</v>
      </c>
    </row>
    <row r="17" spans="1:8" s="1" customFormat="1" ht="20.25" x14ac:dyDescent="0.2">
      <c r="A17" s="15">
        <v>0</v>
      </c>
      <c r="B17" s="15"/>
      <c r="C17" s="37" t="s">
        <v>282</v>
      </c>
      <c r="D17" s="36" t="s">
        <v>378</v>
      </c>
      <c r="E17" s="49" t="s">
        <v>552</v>
      </c>
      <c r="F17" s="378"/>
      <c r="G17" s="19">
        <v>0</v>
      </c>
      <c r="H17" s="78">
        <f t="shared" si="0"/>
        <v>0</v>
      </c>
    </row>
    <row r="18" spans="1:8" ht="20.25" x14ac:dyDescent="0.3">
      <c r="A18" s="312" t="s">
        <v>15</v>
      </c>
      <c r="B18" s="312"/>
      <c r="C18" s="312"/>
      <c r="D18" s="312"/>
      <c r="E18" s="312"/>
      <c r="F18" s="312"/>
      <c r="G18" s="312"/>
      <c r="H18" s="73">
        <f>SUM(H11:H17)</f>
        <v>0</v>
      </c>
    </row>
    <row r="19" spans="1:8" s="152" customFormat="1" ht="23.25" x14ac:dyDescent="0.2">
      <c r="A19" s="379" t="s">
        <v>51</v>
      </c>
      <c r="B19" s="379"/>
      <c r="C19" s="379"/>
      <c r="D19" s="379"/>
      <c r="E19" s="379"/>
      <c r="F19" s="379"/>
      <c r="G19" s="379"/>
      <c r="H19" s="379"/>
    </row>
    <row r="20" spans="1:8" ht="23.25" x14ac:dyDescent="0.2">
      <c r="A20" s="314" t="s">
        <v>36</v>
      </c>
      <c r="B20" s="314"/>
      <c r="C20" s="314"/>
      <c r="D20" s="314"/>
      <c r="E20" s="314"/>
      <c r="F20" s="314"/>
      <c r="G20" s="314"/>
      <c r="H20" s="314"/>
    </row>
  </sheetData>
  <mergeCells count="21">
    <mergeCell ref="A6:H6"/>
    <mergeCell ref="A7:B7"/>
    <mergeCell ref="C7:D7"/>
    <mergeCell ref="E7:E8"/>
    <mergeCell ref="F7:F9"/>
    <mergeCell ref="G7:G9"/>
    <mergeCell ref="H7:H9"/>
    <mergeCell ref="A8:A9"/>
    <mergeCell ref="B8:B9"/>
    <mergeCell ref="A1:H1"/>
    <mergeCell ref="A2:H2"/>
    <mergeCell ref="A3:H3"/>
    <mergeCell ref="A4:H4"/>
    <mergeCell ref="A5:H5"/>
    <mergeCell ref="A19:H19"/>
    <mergeCell ref="A20:H20"/>
    <mergeCell ref="F15:F17"/>
    <mergeCell ref="C8:C9"/>
    <mergeCell ref="D8:D9"/>
    <mergeCell ref="F11:F13"/>
    <mergeCell ref="A18:G18"/>
  </mergeCells>
  <phoneticPr fontId="31" type="noConversion"/>
  <hyperlinks>
    <hyperlink ref="A7:B7" location="Table_of_Contents" display="Table of Contents" xr:uid="{00000000-0004-0000-0800-000000000000}"/>
    <hyperlink ref="C7:D7" location="Additional_Items" display="Add Items" xr:uid="{00000000-0004-0000-0800-000001000000}"/>
    <hyperlink ref="A6:H6" location="Summary" display="Summary" xr:uid="{00000000-0004-0000-0800-000002000000}"/>
    <hyperlink ref="A19:H19" location="Summary" display="Summary" xr:uid="{00000000-0004-0000-0800-000003000000}"/>
    <hyperlink ref="F10" location="Summary" display="Summary" xr:uid="{00000000-0004-0000-0800-000004000000}"/>
    <hyperlink ref="F14" location="Summary" display="Summary" xr:uid="{00000000-0004-0000-0800-000005000000}"/>
  </hyperlinks>
  <pageMargins left="0.75" right="0.75" top="1" bottom="1" header="0.5" footer="0.5"/>
  <pageSetup orientation="portrait" horizontalDpi="4294967293" verticalDpi="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22"/>
  <sheetViews>
    <sheetView showZeros="0" topLeftCell="A7" zoomScale="60" workbookViewId="0">
      <selection activeCell="G19" sqref="G19"/>
    </sheetView>
  </sheetViews>
  <sheetFormatPr defaultRowHeight="12.75" x14ac:dyDescent="0.2"/>
  <cols>
    <col min="1" max="1" width="16.7109375" customWidth="1"/>
    <col min="2" max="2" width="18.85546875" customWidth="1"/>
    <col min="4" max="4" width="29.28515625" customWidth="1"/>
    <col min="5" max="5" width="78.42578125" customWidth="1"/>
    <col min="6" max="6" width="22" customWidth="1"/>
    <col min="7" max="7" width="17.7109375" customWidth="1"/>
    <col min="8" max="8" width="19.85546875" customWidth="1"/>
  </cols>
  <sheetData>
    <row r="1" spans="1:8" ht="30" x14ac:dyDescent="0.2">
      <c r="A1" s="303" t="s">
        <v>1</v>
      </c>
      <c r="B1" s="303"/>
      <c r="C1" s="303"/>
      <c r="D1" s="303"/>
      <c r="E1" s="303"/>
      <c r="F1" s="303"/>
      <c r="G1" s="303"/>
      <c r="H1" s="303"/>
    </row>
    <row r="2" spans="1:8" ht="24.95" customHeight="1" x14ac:dyDescent="0.2">
      <c r="A2" s="304" t="s">
        <v>358</v>
      </c>
      <c r="B2" s="304"/>
      <c r="C2" s="304"/>
      <c r="D2" s="304"/>
      <c r="E2" s="304"/>
      <c r="F2" s="304"/>
      <c r="G2" s="304"/>
      <c r="H2" s="304"/>
    </row>
    <row r="3" spans="1:8" ht="24.95" customHeight="1" x14ac:dyDescent="0.2">
      <c r="A3" s="305" t="s">
        <v>288</v>
      </c>
      <c r="B3" s="305"/>
      <c r="C3" s="305"/>
      <c r="D3" s="305"/>
      <c r="E3" s="305"/>
      <c r="F3" s="305"/>
      <c r="G3" s="305"/>
      <c r="H3" s="305"/>
    </row>
    <row r="4" spans="1:8" ht="24.95" customHeight="1" x14ac:dyDescent="0.2">
      <c r="A4" s="305" t="s">
        <v>357</v>
      </c>
      <c r="B4" s="305"/>
      <c r="C4" s="305"/>
      <c r="D4" s="305"/>
      <c r="E4" s="305"/>
      <c r="F4" s="305"/>
      <c r="G4" s="305"/>
      <c r="H4" s="305"/>
    </row>
    <row r="5" spans="1:8" ht="24.95" customHeight="1" x14ac:dyDescent="0.2">
      <c r="A5" s="309"/>
      <c r="B5" s="309"/>
      <c r="C5" s="309"/>
      <c r="D5" s="309"/>
      <c r="E5" s="309"/>
      <c r="F5" s="309"/>
      <c r="G5" s="309"/>
      <c r="H5" s="309"/>
    </row>
    <row r="6" spans="1:8" ht="24.95" customHeight="1" x14ac:dyDescent="0.2">
      <c r="A6" s="308" t="s">
        <v>51</v>
      </c>
      <c r="B6" s="308"/>
      <c r="C6" s="308"/>
      <c r="D6" s="308"/>
      <c r="E6" s="308"/>
      <c r="F6" s="308"/>
      <c r="G6" s="308"/>
      <c r="H6" s="308"/>
    </row>
    <row r="7" spans="1:8" s="1" customFormat="1" ht="24.95" customHeight="1" x14ac:dyDescent="0.2">
      <c r="A7" s="329" t="s">
        <v>143</v>
      </c>
      <c r="B7" s="330"/>
      <c r="C7" s="336" t="s">
        <v>144</v>
      </c>
      <c r="D7" s="337"/>
      <c r="E7" s="331" t="s">
        <v>288</v>
      </c>
      <c r="F7" s="8" t="s">
        <v>43</v>
      </c>
      <c r="G7" s="338" t="s">
        <v>14</v>
      </c>
      <c r="H7" s="324" t="s">
        <v>15</v>
      </c>
    </row>
    <row r="8" spans="1:8" s="1" customFormat="1" ht="24.95" customHeight="1" x14ac:dyDescent="0.2">
      <c r="A8" s="7" t="s">
        <v>13</v>
      </c>
      <c r="B8" s="8" t="s">
        <v>33</v>
      </c>
      <c r="C8" s="8" t="s">
        <v>12</v>
      </c>
      <c r="D8" s="8" t="s">
        <v>11</v>
      </c>
      <c r="E8" s="332"/>
      <c r="F8" s="76" t="s">
        <v>51</v>
      </c>
      <c r="G8" s="339"/>
      <c r="H8" s="325"/>
    </row>
    <row r="9" spans="1:8" s="1" customFormat="1" ht="24.95" customHeight="1" x14ac:dyDescent="0.2">
      <c r="A9" s="13">
        <v>0</v>
      </c>
      <c r="B9" s="13"/>
      <c r="C9" s="13">
        <v>4</v>
      </c>
      <c r="D9" s="326" t="s">
        <v>225</v>
      </c>
      <c r="E9" s="59" t="s">
        <v>226</v>
      </c>
      <c r="F9" s="326" t="s">
        <v>224</v>
      </c>
      <c r="G9" s="19">
        <v>0</v>
      </c>
      <c r="H9" s="3">
        <f t="shared" ref="H9:H19" si="0">A9*G9</f>
        <v>0</v>
      </c>
    </row>
    <row r="10" spans="1:8" s="1" customFormat="1" ht="24.95" customHeight="1" x14ac:dyDescent="0.2">
      <c r="A10" s="13">
        <v>0</v>
      </c>
      <c r="B10" s="13">
        <v>0</v>
      </c>
      <c r="C10" s="13">
        <v>6</v>
      </c>
      <c r="D10" s="327"/>
      <c r="E10" s="59" t="s">
        <v>226</v>
      </c>
      <c r="F10" s="327"/>
      <c r="G10" s="19">
        <v>0</v>
      </c>
      <c r="H10" s="3">
        <f t="shared" si="0"/>
        <v>0</v>
      </c>
    </row>
    <row r="11" spans="1:8" s="1" customFormat="1" ht="24.95" customHeight="1" x14ac:dyDescent="0.2">
      <c r="A11" s="13">
        <v>0</v>
      </c>
      <c r="B11" s="13"/>
      <c r="C11" s="13">
        <v>8</v>
      </c>
      <c r="D11" s="327"/>
      <c r="E11" s="59" t="s">
        <v>226</v>
      </c>
      <c r="F11" s="327"/>
      <c r="G11" s="19">
        <v>0</v>
      </c>
      <c r="H11" s="3">
        <f t="shared" si="0"/>
        <v>0</v>
      </c>
    </row>
    <row r="12" spans="1:8" s="1" customFormat="1" ht="24.95" customHeight="1" x14ac:dyDescent="0.2">
      <c r="A12" s="13">
        <v>0</v>
      </c>
      <c r="B12" s="13"/>
      <c r="C12" s="13">
        <v>10</v>
      </c>
      <c r="D12" s="327"/>
      <c r="E12" s="59" t="s">
        <v>226</v>
      </c>
      <c r="F12" s="327"/>
      <c r="G12" s="19">
        <v>0</v>
      </c>
      <c r="H12" s="3">
        <f t="shared" si="0"/>
        <v>0</v>
      </c>
    </row>
    <row r="13" spans="1:8" s="1" customFormat="1" ht="24.95" customHeight="1" x14ac:dyDescent="0.2">
      <c r="A13" s="13">
        <v>0</v>
      </c>
      <c r="B13" s="13"/>
      <c r="C13" s="13">
        <v>12</v>
      </c>
      <c r="D13" s="328"/>
      <c r="E13" s="59" t="s">
        <v>226</v>
      </c>
      <c r="F13" s="327"/>
      <c r="G13" s="19">
        <v>0</v>
      </c>
      <c r="H13" s="3">
        <f t="shared" si="0"/>
        <v>0</v>
      </c>
    </row>
    <row r="14" spans="1:8" s="1" customFormat="1" ht="24.95" customHeight="1" x14ac:dyDescent="0.2">
      <c r="A14" s="13">
        <v>0</v>
      </c>
      <c r="B14" s="13"/>
      <c r="C14" s="13">
        <v>4</v>
      </c>
      <c r="D14" s="18" t="s">
        <v>21</v>
      </c>
      <c r="E14" s="59" t="s">
        <v>227</v>
      </c>
      <c r="F14" s="327"/>
      <c r="G14" s="19">
        <v>0</v>
      </c>
      <c r="H14" s="3">
        <f t="shared" si="0"/>
        <v>0</v>
      </c>
    </row>
    <row r="15" spans="1:8" s="1" customFormat="1" ht="24.95" customHeight="1" x14ac:dyDescent="0.2">
      <c r="A15" s="13">
        <v>0</v>
      </c>
      <c r="B15" s="13"/>
      <c r="C15" s="13">
        <v>6</v>
      </c>
      <c r="D15" s="18" t="s">
        <v>21</v>
      </c>
      <c r="E15" s="59" t="s">
        <v>227</v>
      </c>
      <c r="F15" s="327"/>
      <c r="G15" s="19">
        <v>0</v>
      </c>
      <c r="H15" s="3">
        <f t="shared" si="0"/>
        <v>0</v>
      </c>
    </row>
    <row r="16" spans="1:8" s="1" customFormat="1" ht="24.95" customHeight="1" x14ac:dyDescent="0.2">
      <c r="A16" s="13">
        <v>0</v>
      </c>
      <c r="B16" s="13"/>
      <c r="C16" s="13">
        <v>8</v>
      </c>
      <c r="D16" s="18" t="s">
        <v>21</v>
      </c>
      <c r="E16" s="59" t="s">
        <v>227</v>
      </c>
      <c r="F16" s="327"/>
      <c r="G16" s="19">
        <v>0</v>
      </c>
      <c r="H16" s="3">
        <f t="shared" si="0"/>
        <v>0</v>
      </c>
    </row>
    <row r="17" spans="1:8" s="1" customFormat="1" ht="24.95" customHeight="1" x14ac:dyDescent="0.2">
      <c r="A17" s="13">
        <v>0</v>
      </c>
      <c r="B17" s="13"/>
      <c r="C17" s="13">
        <v>10</v>
      </c>
      <c r="D17" s="18" t="s">
        <v>21</v>
      </c>
      <c r="E17" s="59" t="s">
        <v>227</v>
      </c>
      <c r="F17" s="327"/>
      <c r="G17" s="19">
        <v>0</v>
      </c>
      <c r="H17" s="3">
        <f t="shared" si="0"/>
        <v>0</v>
      </c>
    </row>
    <row r="18" spans="1:8" s="1" customFormat="1" ht="24.95" customHeight="1" x14ac:dyDescent="0.2">
      <c r="A18" s="13">
        <v>0</v>
      </c>
      <c r="B18" s="13"/>
      <c r="C18" s="13">
        <v>12</v>
      </c>
      <c r="D18" s="18" t="s">
        <v>21</v>
      </c>
      <c r="E18" s="59" t="s">
        <v>227</v>
      </c>
      <c r="F18" s="328"/>
      <c r="G18" s="19">
        <v>0</v>
      </c>
      <c r="H18" s="3">
        <f t="shared" si="0"/>
        <v>0</v>
      </c>
    </row>
    <row r="19" spans="1:8" s="1" customFormat="1" ht="24.95" customHeight="1" x14ac:dyDescent="0.2">
      <c r="A19" s="13">
        <v>0</v>
      </c>
      <c r="B19" s="13">
        <v>0</v>
      </c>
      <c r="C19" s="13">
        <v>0</v>
      </c>
      <c r="D19" s="18" t="s">
        <v>21</v>
      </c>
      <c r="E19" s="59" t="s">
        <v>21</v>
      </c>
      <c r="F19" s="15"/>
      <c r="G19" s="19">
        <v>0</v>
      </c>
      <c r="H19" s="3">
        <f t="shared" si="0"/>
        <v>0</v>
      </c>
    </row>
    <row r="20" spans="1:8" s="1" customFormat="1" ht="24.95" customHeight="1" x14ac:dyDescent="0.2">
      <c r="A20" s="382" t="s">
        <v>15</v>
      </c>
      <c r="B20" s="245"/>
      <c r="C20" s="245"/>
      <c r="D20" s="245"/>
      <c r="E20" s="245"/>
      <c r="F20" s="245"/>
      <c r="G20" s="383"/>
      <c r="H20" s="3">
        <f>SUM(H9:H19)</f>
        <v>0</v>
      </c>
    </row>
    <row r="21" spans="1:8" ht="23.25" x14ac:dyDescent="0.2">
      <c r="A21" s="313" t="s">
        <v>51</v>
      </c>
      <c r="B21" s="313"/>
      <c r="C21" s="313"/>
      <c r="D21" s="313"/>
      <c r="E21" s="313"/>
      <c r="F21" s="313"/>
      <c r="G21" s="313"/>
      <c r="H21" s="313"/>
    </row>
    <row r="22" spans="1:8" ht="23.25" x14ac:dyDescent="0.2">
      <c r="A22" s="314" t="s">
        <v>36</v>
      </c>
      <c r="B22" s="314"/>
      <c r="C22" s="314"/>
      <c r="D22" s="314"/>
      <c r="E22" s="314"/>
      <c r="F22" s="314"/>
      <c r="G22" s="314"/>
      <c r="H22" s="314"/>
    </row>
  </sheetData>
  <mergeCells count="16">
    <mergeCell ref="A1:H1"/>
    <mergeCell ref="A2:H2"/>
    <mergeCell ref="A3:H3"/>
    <mergeCell ref="A4:H4"/>
    <mergeCell ref="A22:H22"/>
    <mergeCell ref="A5:H5"/>
    <mergeCell ref="A6:H6"/>
    <mergeCell ref="A21:H21"/>
    <mergeCell ref="G7:G8"/>
    <mergeCell ref="H7:H8"/>
    <mergeCell ref="A7:B7"/>
    <mergeCell ref="C7:D7"/>
    <mergeCell ref="E7:E8"/>
    <mergeCell ref="D9:D13"/>
    <mergeCell ref="F9:F18"/>
    <mergeCell ref="A20:G20"/>
  </mergeCells>
  <phoneticPr fontId="31" type="noConversion"/>
  <hyperlinks>
    <hyperlink ref="F8" location="Order_Summary" display="Summary" xr:uid="{00000000-0004-0000-0900-000000000000}"/>
    <hyperlink ref="A7:B7" location="Table_of_Contents" display="Table of Contents" xr:uid="{00000000-0004-0000-0900-000001000000}"/>
    <hyperlink ref="C7:D7" location="Additional_Items" display="Add Items" xr:uid="{00000000-0004-0000-0900-000002000000}"/>
    <hyperlink ref="A6:H6" location="Summary" display="Summary" xr:uid="{00000000-0004-0000-0900-000003000000}"/>
    <hyperlink ref="A21:H21" location="Summary" display="Summary" xr:uid="{00000000-0004-0000-0900-000004000000}"/>
  </hyperlinks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15"/>
  <sheetViews>
    <sheetView showZeros="0" zoomScale="60" workbookViewId="0">
      <selection activeCell="A6" sqref="A6:G6"/>
    </sheetView>
  </sheetViews>
  <sheetFormatPr defaultRowHeight="12.75" x14ac:dyDescent="0.2"/>
  <cols>
    <col min="1" max="1" width="24.140625" customWidth="1"/>
    <col min="2" max="2" width="31.28515625" customWidth="1"/>
    <col min="3" max="3" width="28.7109375" customWidth="1"/>
    <col min="4" max="4" width="76.42578125" customWidth="1"/>
    <col min="5" max="5" width="26.7109375" customWidth="1"/>
    <col min="6" max="6" width="32.7109375" customWidth="1"/>
    <col min="7" max="7" width="36.7109375" customWidth="1"/>
  </cols>
  <sheetData>
    <row r="1" spans="1:7" ht="30" x14ac:dyDescent="0.2">
      <c r="A1" s="303" t="s">
        <v>1</v>
      </c>
      <c r="B1" s="303"/>
      <c r="C1" s="303"/>
      <c r="D1" s="303"/>
      <c r="E1" s="303"/>
      <c r="F1" s="303"/>
      <c r="G1" s="303"/>
    </row>
    <row r="2" spans="1:7" ht="24.95" customHeight="1" x14ac:dyDescent="0.2">
      <c r="A2" s="304" t="s">
        <v>358</v>
      </c>
      <c r="B2" s="304"/>
      <c r="C2" s="304"/>
      <c r="D2" s="304"/>
      <c r="E2" s="304"/>
      <c r="F2" s="304"/>
      <c r="G2" s="304"/>
    </row>
    <row r="3" spans="1:7" ht="24.95" customHeight="1" x14ac:dyDescent="0.2">
      <c r="A3" s="305" t="s">
        <v>217</v>
      </c>
      <c r="B3" s="305"/>
      <c r="C3" s="305"/>
      <c r="D3" s="305"/>
      <c r="E3" s="305"/>
      <c r="F3" s="305"/>
      <c r="G3" s="305"/>
    </row>
    <row r="4" spans="1:7" ht="24.95" customHeight="1" x14ac:dyDescent="0.2">
      <c r="A4" s="305" t="s">
        <v>357</v>
      </c>
      <c r="B4" s="305"/>
      <c r="C4" s="305"/>
      <c r="D4" s="305"/>
      <c r="E4" s="305"/>
      <c r="F4" s="305"/>
      <c r="G4" s="305"/>
    </row>
    <row r="5" spans="1:7" ht="24.95" customHeight="1" x14ac:dyDescent="0.2">
      <c r="A5" s="309"/>
      <c r="B5" s="309"/>
      <c r="C5" s="309"/>
      <c r="D5" s="309"/>
      <c r="E5" s="309"/>
      <c r="F5" s="309"/>
      <c r="G5" s="309"/>
    </row>
    <row r="6" spans="1:7" ht="24.95" customHeight="1" x14ac:dyDescent="0.2">
      <c r="A6" s="308" t="s">
        <v>51</v>
      </c>
      <c r="B6" s="308"/>
      <c r="C6" s="308"/>
      <c r="D6" s="308"/>
      <c r="E6" s="308"/>
      <c r="F6" s="308"/>
      <c r="G6" s="308"/>
    </row>
    <row r="7" spans="1:7" s="1" customFormat="1" ht="24.95" customHeight="1" x14ac:dyDescent="0.2">
      <c r="A7" s="329" t="s">
        <v>143</v>
      </c>
      <c r="B7" s="330"/>
      <c r="C7" s="60" t="s">
        <v>144</v>
      </c>
      <c r="D7" s="331" t="s">
        <v>217</v>
      </c>
      <c r="E7" s="8" t="s">
        <v>43</v>
      </c>
      <c r="F7" s="324" t="s">
        <v>14</v>
      </c>
      <c r="G7" s="324" t="s">
        <v>15</v>
      </c>
    </row>
    <row r="8" spans="1:7" s="1" customFormat="1" ht="24.95" customHeight="1" x14ac:dyDescent="0.2">
      <c r="A8" s="7" t="s">
        <v>13</v>
      </c>
      <c r="B8" s="8" t="s">
        <v>33</v>
      </c>
      <c r="C8" s="8" t="s">
        <v>12</v>
      </c>
      <c r="D8" s="332"/>
      <c r="E8" s="76" t="s">
        <v>51</v>
      </c>
      <c r="F8" s="325"/>
      <c r="G8" s="325"/>
    </row>
    <row r="9" spans="1:7" s="1" customFormat="1" ht="24.95" customHeight="1" x14ac:dyDescent="0.2">
      <c r="A9" s="13">
        <v>0</v>
      </c>
      <c r="B9" s="13"/>
      <c r="C9" s="13">
        <v>9.2999999999999999E-2</v>
      </c>
      <c r="D9" s="18" t="s">
        <v>431</v>
      </c>
      <c r="E9" s="326" t="s">
        <v>190</v>
      </c>
      <c r="F9" s="19">
        <v>0</v>
      </c>
      <c r="G9" s="3">
        <f>A9*F9</f>
        <v>0</v>
      </c>
    </row>
    <row r="10" spans="1:7" s="1" customFormat="1" ht="24.95" customHeight="1" x14ac:dyDescent="0.2">
      <c r="A10" s="13"/>
      <c r="B10" s="13"/>
      <c r="C10" s="13">
        <v>6.4000000000000001E-2</v>
      </c>
      <c r="D10" s="18" t="s">
        <v>431</v>
      </c>
      <c r="E10" s="327"/>
      <c r="F10" s="19">
        <v>0</v>
      </c>
      <c r="G10" s="3">
        <f>A10*F10</f>
        <v>0</v>
      </c>
    </row>
    <row r="11" spans="1:7" s="1" customFormat="1" ht="24.95" customHeight="1" x14ac:dyDescent="0.2">
      <c r="A11" s="13"/>
      <c r="B11" s="13"/>
      <c r="C11" s="13">
        <v>5.0999999999999997E-2</v>
      </c>
      <c r="D11" s="18" t="s">
        <v>431</v>
      </c>
      <c r="E11" s="327"/>
      <c r="F11" s="19">
        <v>0</v>
      </c>
      <c r="G11" s="3">
        <f>A11*F11</f>
        <v>0</v>
      </c>
    </row>
    <row r="12" spans="1:7" s="1" customFormat="1" ht="24.95" customHeight="1" x14ac:dyDescent="0.2">
      <c r="A12" s="13">
        <v>0</v>
      </c>
      <c r="B12" s="13"/>
      <c r="C12" s="13">
        <v>4.4999999999999998E-2</v>
      </c>
      <c r="D12" s="18" t="s">
        <v>431</v>
      </c>
      <c r="E12" s="328"/>
      <c r="F12" s="19">
        <v>0</v>
      </c>
      <c r="G12" s="3">
        <f>A12*F12</f>
        <v>0</v>
      </c>
    </row>
    <row r="13" spans="1:7" ht="20.25" x14ac:dyDescent="0.3">
      <c r="A13" s="312" t="s">
        <v>15</v>
      </c>
      <c r="B13" s="312"/>
      <c r="C13" s="312"/>
      <c r="D13" s="312"/>
      <c r="E13" s="312"/>
      <c r="F13" s="312"/>
      <c r="G13" s="73">
        <f>SUM(G9:G12)</f>
        <v>0</v>
      </c>
    </row>
    <row r="14" spans="1:7" ht="23.25" x14ac:dyDescent="0.2">
      <c r="A14" s="313" t="s">
        <v>51</v>
      </c>
      <c r="B14" s="313"/>
      <c r="C14" s="313"/>
      <c r="D14" s="313"/>
      <c r="E14" s="313"/>
      <c r="F14" s="313"/>
      <c r="G14" s="313"/>
    </row>
    <row r="15" spans="1:7" ht="23.25" x14ac:dyDescent="0.2">
      <c r="A15" s="314" t="s">
        <v>36</v>
      </c>
      <c r="B15" s="314"/>
      <c r="C15" s="314"/>
      <c r="D15" s="314"/>
      <c r="E15" s="314"/>
      <c r="F15" s="314"/>
      <c r="G15" s="314"/>
    </row>
  </sheetData>
  <mergeCells count="14">
    <mergeCell ref="A1:G1"/>
    <mergeCell ref="A2:G2"/>
    <mergeCell ref="A3:G3"/>
    <mergeCell ref="A4:G4"/>
    <mergeCell ref="A15:G15"/>
    <mergeCell ref="A5:G5"/>
    <mergeCell ref="A6:G6"/>
    <mergeCell ref="A13:F13"/>
    <mergeCell ref="A14:G14"/>
    <mergeCell ref="A7:B7"/>
    <mergeCell ref="G7:G8"/>
    <mergeCell ref="F7:F8"/>
    <mergeCell ref="D7:D8"/>
    <mergeCell ref="E9:E12"/>
  </mergeCells>
  <phoneticPr fontId="31" type="noConversion"/>
  <hyperlinks>
    <hyperlink ref="E8" location="Order_Summary" display="Summary" xr:uid="{00000000-0004-0000-0A00-000000000000}"/>
    <hyperlink ref="A7:B7" location="Table_of_Contents" display="Table of Contents" xr:uid="{00000000-0004-0000-0A00-000001000000}"/>
    <hyperlink ref="C7" location="Additional_Items" display="Add Items" xr:uid="{00000000-0004-0000-0A00-000002000000}"/>
    <hyperlink ref="A6:G6" location="Summary" display="Summary" xr:uid="{00000000-0004-0000-0A00-000003000000}"/>
    <hyperlink ref="A14:G14" location="Summary" display="Summary" xr:uid="{00000000-0004-0000-0A00-000004000000}"/>
  </hyperlinks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57"/>
  <sheetViews>
    <sheetView showZeros="0" topLeftCell="A34" zoomScale="60" workbookViewId="0">
      <selection activeCell="A56" sqref="A56:H56"/>
    </sheetView>
  </sheetViews>
  <sheetFormatPr defaultRowHeight="12.75" x14ac:dyDescent="0.2"/>
  <cols>
    <col min="1" max="1" width="17.28515625" customWidth="1"/>
    <col min="2" max="2" width="27" customWidth="1"/>
    <col min="3" max="3" width="25.28515625" customWidth="1"/>
    <col min="4" max="4" width="52" customWidth="1"/>
    <col min="5" max="5" width="89.140625" customWidth="1"/>
    <col min="6" max="6" width="33.140625" customWidth="1"/>
    <col min="7" max="7" width="31.28515625" customWidth="1"/>
    <col min="8" max="8" width="21.7109375" customWidth="1"/>
  </cols>
  <sheetData>
    <row r="1" spans="1:8" ht="30" x14ac:dyDescent="0.2">
      <c r="A1" s="303" t="s">
        <v>1</v>
      </c>
      <c r="B1" s="303"/>
      <c r="C1" s="303"/>
      <c r="D1" s="303"/>
      <c r="E1" s="303"/>
      <c r="F1" s="303"/>
      <c r="G1" s="303"/>
      <c r="H1" s="303"/>
    </row>
    <row r="2" spans="1:8" ht="24.95" customHeight="1" x14ac:dyDescent="0.2">
      <c r="A2" s="304" t="s">
        <v>358</v>
      </c>
      <c r="B2" s="304"/>
      <c r="C2" s="304"/>
      <c r="D2" s="304"/>
      <c r="E2" s="304"/>
      <c r="F2" s="304"/>
      <c r="G2" s="304"/>
      <c r="H2" s="304"/>
    </row>
    <row r="3" spans="1:8" ht="24.95" customHeight="1" x14ac:dyDescent="0.2">
      <c r="A3" s="305" t="s">
        <v>363</v>
      </c>
      <c r="B3" s="305"/>
      <c r="C3" s="305"/>
      <c r="D3" s="305"/>
      <c r="E3" s="305"/>
      <c r="F3" s="305"/>
      <c r="G3" s="305"/>
      <c r="H3" s="305"/>
    </row>
    <row r="4" spans="1:8" ht="24.95" customHeight="1" x14ac:dyDescent="0.2">
      <c r="A4" s="305" t="s">
        <v>357</v>
      </c>
      <c r="B4" s="305"/>
      <c r="C4" s="305"/>
      <c r="D4" s="305"/>
      <c r="E4" s="305"/>
      <c r="F4" s="305"/>
      <c r="G4" s="305"/>
      <c r="H4" s="305"/>
    </row>
    <row r="5" spans="1:8" ht="367.5" customHeight="1" x14ac:dyDescent="0.2">
      <c r="A5" s="384"/>
      <c r="B5" s="384"/>
      <c r="C5" s="384"/>
      <c r="D5" s="384"/>
      <c r="E5" s="384"/>
      <c r="F5" s="384"/>
      <c r="G5" s="384"/>
      <c r="H5" s="384"/>
    </row>
    <row r="6" spans="1:8" ht="24.95" customHeight="1" x14ac:dyDescent="0.2">
      <c r="A6" s="385" t="s">
        <v>51</v>
      </c>
      <c r="B6" s="385"/>
      <c r="C6" s="385"/>
      <c r="D6" s="385"/>
      <c r="E6" s="385"/>
      <c r="F6" s="385"/>
      <c r="G6" s="385"/>
      <c r="H6" s="385"/>
    </row>
    <row r="7" spans="1:8" s="1" customFormat="1" ht="24.95" customHeight="1" x14ac:dyDescent="0.2">
      <c r="A7" s="368" t="s">
        <v>143</v>
      </c>
      <c r="B7" s="368"/>
      <c r="C7" s="356" t="s">
        <v>144</v>
      </c>
      <c r="D7" s="356"/>
      <c r="E7" s="348" t="s">
        <v>321</v>
      </c>
      <c r="F7" s="348" t="s">
        <v>43</v>
      </c>
      <c r="G7" s="276" t="s">
        <v>14</v>
      </c>
      <c r="H7" s="276" t="s">
        <v>15</v>
      </c>
    </row>
    <row r="8" spans="1:8" s="1" customFormat="1" ht="24.95" customHeight="1" x14ac:dyDescent="0.2">
      <c r="A8" s="7" t="s">
        <v>13</v>
      </c>
      <c r="B8" s="8" t="s">
        <v>33</v>
      </c>
      <c r="C8" s="8" t="s">
        <v>12</v>
      </c>
      <c r="D8" s="8" t="s">
        <v>11</v>
      </c>
      <c r="E8" s="349"/>
      <c r="F8" s="348"/>
      <c r="G8" s="276"/>
      <c r="H8" s="276"/>
    </row>
    <row r="9" spans="1:8" s="1" customFormat="1" ht="24.95" customHeight="1" x14ac:dyDescent="0.2">
      <c r="A9" s="118" t="s">
        <v>13</v>
      </c>
      <c r="B9" s="97" t="s">
        <v>33</v>
      </c>
      <c r="C9" s="97" t="s">
        <v>12</v>
      </c>
      <c r="D9" s="97" t="s">
        <v>11</v>
      </c>
      <c r="E9" s="120" t="s">
        <v>323</v>
      </c>
      <c r="F9" s="88" t="s">
        <v>51</v>
      </c>
      <c r="G9" s="98" t="s">
        <v>14</v>
      </c>
      <c r="H9" s="98" t="s">
        <v>15</v>
      </c>
    </row>
    <row r="10" spans="1:8" s="1" customFormat="1" ht="24.95" customHeight="1" x14ac:dyDescent="0.2">
      <c r="A10" s="13">
        <v>0</v>
      </c>
      <c r="B10" s="13"/>
      <c r="C10" s="13" t="s">
        <v>258</v>
      </c>
      <c r="D10" s="18" t="s">
        <v>373</v>
      </c>
      <c r="E10" s="62" t="s">
        <v>329</v>
      </c>
      <c r="F10" s="326"/>
      <c r="G10" s="19">
        <v>0</v>
      </c>
      <c r="H10" s="4">
        <f t="shared" ref="H10:H16" si="0">A10*G10</f>
        <v>0</v>
      </c>
    </row>
    <row r="11" spans="1:8" s="1" customFormat="1" ht="24.95" customHeight="1" x14ac:dyDescent="0.2">
      <c r="A11" s="13">
        <v>0</v>
      </c>
      <c r="B11" s="13"/>
      <c r="C11" s="13" t="s">
        <v>324</v>
      </c>
      <c r="D11" s="18" t="s">
        <v>373</v>
      </c>
      <c r="E11" s="62" t="s">
        <v>329</v>
      </c>
      <c r="F11" s="327"/>
      <c r="G11" s="19">
        <v>0</v>
      </c>
      <c r="H11" s="4">
        <f t="shared" si="0"/>
        <v>0</v>
      </c>
    </row>
    <row r="12" spans="1:8" s="1" customFormat="1" ht="24.95" customHeight="1" x14ac:dyDescent="0.2">
      <c r="A12" s="13">
        <v>0</v>
      </c>
      <c r="B12" s="13"/>
      <c r="C12" s="13" t="s">
        <v>282</v>
      </c>
      <c r="D12" s="18" t="s">
        <v>373</v>
      </c>
      <c r="E12" s="62" t="s">
        <v>329</v>
      </c>
      <c r="F12" s="327"/>
      <c r="G12" s="19">
        <v>0</v>
      </c>
      <c r="H12" s="4">
        <f t="shared" si="0"/>
        <v>0</v>
      </c>
    </row>
    <row r="13" spans="1:8" s="1" customFormat="1" ht="24.95" customHeight="1" x14ac:dyDescent="0.2">
      <c r="A13" s="13">
        <v>0</v>
      </c>
      <c r="B13" s="13"/>
      <c r="C13" s="13" t="s">
        <v>283</v>
      </c>
      <c r="D13" s="18" t="s">
        <v>373</v>
      </c>
      <c r="E13" s="62" t="s">
        <v>329</v>
      </c>
      <c r="F13" s="327"/>
      <c r="G13" s="19">
        <v>0</v>
      </c>
      <c r="H13" s="4">
        <f t="shared" si="0"/>
        <v>0</v>
      </c>
    </row>
    <row r="14" spans="1:8" s="1" customFormat="1" ht="24.95" customHeight="1" x14ac:dyDescent="0.2">
      <c r="A14" s="13">
        <v>0</v>
      </c>
      <c r="B14" s="13"/>
      <c r="C14" s="13" t="s">
        <v>325</v>
      </c>
      <c r="D14" s="18" t="s">
        <v>373</v>
      </c>
      <c r="E14" s="62" t="s">
        <v>329</v>
      </c>
      <c r="F14" s="327"/>
      <c r="G14" s="19">
        <v>0</v>
      </c>
      <c r="H14" s="4">
        <f t="shared" si="0"/>
        <v>0</v>
      </c>
    </row>
    <row r="15" spans="1:8" s="1" customFormat="1" ht="24.95" customHeight="1" x14ac:dyDescent="0.2">
      <c r="A15" s="13">
        <v>0</v>
      </c>
      <c r="B15" s="13"/>
      <c r="C15" s="13" t="s">
        <v>326</v>
      </c>
      <c r="D15" s="18" t="s">
        <v>373</v>
      </c>
      <c r="E15" s="62" t="s">
        <v>329</v>
      </c>
      <c r="F15" s="327"/>
      <c r="G15" s="19">
        <v>0</v>
      </c>
      <c r="H15" s="4">
        <f t="shared" si="0"/>
        <v>0</v>
      </c>
    </row>
    <row r="16" spans="1:8" s="1" customFormat="1" ht="24.95" customHeight="1" x14ac:dyDescent="0.2">
      <c r="A16" s="13">
        <v>0</v>
      </c>
      <c r="B16" s="13"/>
      <c r="C16" s="13" t="s">
        <v>327</v>
      </c>
      <c r="D16" s="18" t="s">
        <v>373</v>
      </c>
      <c r="E16" s="62" t="s">
        <v>329</v>
      </c>
      <c r="F16" s="328"/>
      <c r="G16" s="19">
        <v>0</v>
      </c>
      <c r="H16" s="4">
        <f t="shared" si="0"/>
        <v>0</v>
      </c>
    </row>
    <row r="17" spans="1:8" s="1" customFormat="1" ht="24.95" customHeight="1" x14ac:dyDescent="0.2">
      <c r="A17" s="118" t="s">
        <v>13</v>
      </c>
      <c r="B17" s="97" t="s">
        <v>33</v>
      </c>
      <c r="C17" s="97" t="s">
        <v>12</v>
      </c>
      <c r="D17" s="97" t="s">
        <v>11</v>
      </c>
      <c r="E17" s="61" t="s">
        <v>323</v>
      </c>
      <c r="F17" s="112" t="s">
        <v>51</v>
      </c>
      <c r="G17" s="105" t="s">
        <v>14</v>
      </c>
      <c r="H17" s="105">
        <v>0</v>
      </c>
    </row>
    <row r="18" spans="1:8" s="1" customFormat="1" ht="24.95" customHeight="1" x14ac:dyDescent="0.2">
      <c r="A18" s="106"/>
      <c r="B18" s="106"/>
      <c r="C18" s="13" t="s">
        <v>258</v>
      </c>
      <c r="D18" s="119" t="s">
        <v>432</v>
      </c>
      <c r="E18" s="62" t="s">
        <v>329</v>
      </c>
      <c r="F18" s="326"/>
      <c r="G18" s="19">
        <v>0</v>
      </c>
      <c r="H18" s="4">
        <f t="shared" ref="H18:H24" si="1">A18*G18</f>
        <v>0</v>
      </c>
    </row>
    <row r="19" spans="1:8" s="1" customFormat="1" ht="24.95" customHeight="1" x14ac:dyDescent="0.2">
      <c r="A19" s="106"/>
      <c r="B19" s="106"/>
      <c r="C19" s="13" t="s">
        <v>324</v>
      </c>
      <c r="D19" s="119" t="s">
        <v>432</v>
      </c>
      <c r="E19" s="62" t="s">
        <v>329</v>
      </c>
      <c r="F19" s="327"/>
      <c r="G19" s="19">
        <v>0</v>
      </c>
      <c r="H19" s="4">
        <f t="shared" si="1"/>
        <v>0</v>
      </c>
    </row>
    <row r="20" spans="1:8" s="1" customFormat="1" ht="24.95" customHeight="1" x14ac:dyDescent="0.2">
      <c r="A20" s="106"/>
      <c r="B20" s="106"/>
      <c r="C20" s="13" t="s">
        <v>282</v>
      </c>
      <c r="D20" s="119" t="s">
        <v>432</v>
      </c>
      <c r="E20" s="62" t="s">
        <v>329</v>
      </c>
      <c r="F20" s="327"/>
      <c r="G20" s="19">
        <v>0</v>
      </c>
      <c r="H20" s="4">
        <f t="shared" si="1"/>
        <v>0</v>
      </c>
    </row>
    <row r="21" spans="1:8" s="1" customFormat="1" ht="24.95" customHeight="1" x14ac:dyDescent="0.2">
      <c r="A21" s="106"/>
      <c r="B21" s="106"/>
      <c r="C21" s="13" t="s">
        <v>283</v>
      </c>
      <c r="D21" s="119" t="s">
        <v>432</v>
      </c>
      <c r="E21" s="62" t="s">
        <v>329</v>
      </c>
      <c r="F21" s="327"/>
      <c r="G21" s="19">
        <v>0</v>
      </c>
      <c r="H21" s="4">
        <f t="shared" si="1"/>
        <v>0</v>
      </c>
    </row>
    <row r="22" spans="1:8" s="1" customFormat="1" ht="24.95" customHeight="1" x14ac:dyDescent="0.2">
      <c r="A22" s="106"/>
      <c r="B22" s="106"/>
      <c r="C22" s="13" t="s">
        <v>325</v>
      </c>
      <c r="D22" s="119" t="s">
        <v>432</v>
      </c>
      <c r="E22" s="62" t="s">
        <v>329</v>
      </c>
      <c r="F22" s="327"/>
      <c r="G22" s="19">
        <v>0</v>
      </c>
      <c r="H22" s="4">
        <f t="shared" si="1"/>
        <v>0</v>
      </c>
    </row>
    <row r="23" spans="1:8" s="1" customFormat="1" ht="24.95" customHeight="1" x14ac:dyDescent="0.2">
      <c r="A23" s="106"/>
      <c r="B23" s="106"/>
      <c r="C23" s="13" t="s">
        <v>326</v>
      </c>
      <c r="D23" s="119" t="s">
        <v>432</v>
      </c>
      <c r="E23" s="62" t="s">
        <v>329</v>
      </c>
      <c r="F23" s="327"/>
      <c r="G23" s="19">
        <v>0</v>
      </c>
      <c r="H23" s="4">
        <f t="shared" si="1"/>
        <v>0</v>
      </c>
    </row>
    <row r="24" spans="1:8" s="1" customFormat="1" ht="24.95" customHeight="1" x14ac:dyDescent="0.2">
      <c r="A24" s="106"/>
      <c r="B24" s="106"/>
      <c r="C24" s="13" t="s">
        <v>327</v>
      </c>
      <c r="D24" s="119" t="s">
        <v>432</v>
      </c>
      <c r="E24" s="62" t="s">
        <v>329</v>
      </c>
      <c r="F24" s="328"/>
      <c r="G24" s="19">
        <v>0</v>
      </c>
      <c r="H24" s="4">
        <f t="shared" si="1"/>
        <v>0</v>
      </c>
    </row>
    <row r="25" spans="1:8" s="1" customFormat="1" ht="24.95" customHeight="1" x14ac:dyDescent="0.2">
      <c r="A25" s="118" t="s">
        <v>13</v>
      </c>
      <c r="B25" s="97" t="s">
        <v>33</v>
      </c>
      <c r="C25" s="97" t="s">
        <v>12</v>
      </c>
      <c r="D25" s="97" t="s">
        <v>11</v>
      </c>
      <c r="E25" s="61" t="s">
        <v>323</v>
      </c>
      <c r="F25" s="112" t="s">
        <v>51</v>
      </c>
      <c r="G25" s="105" t="s">
        <v>14</v>
      </c>
      <c r="H25" s="105">
        <v>0</v>
      </c>
    </row>
    <row r="26" spans="1:8" s="1" customFormat="1" ht="24.95" customHeight="1" x14ac:dyDescent="0.2">
      <c r="A26" s="106"/>
      <c r="B26" s="106"/>
      <c r="C26" s="13" t="s">
        <v>258</v>
      </c>
      <c r="D26" s="119" t="s">
        <v>378</v>
      </c>
      <c r="E26" s="62" t="s">
        <v>329</v>
      </c>
      <c r="F26" s="326"/>
      <c r="G26" s="19">
        <v>0</v>
      </c>
      <c r="H26" s="4">
        <f t="shared" ref="H26:H32" si="2">A26*G26</f>
        <v>0</v>
      </c>
    </row>
    <row r="27" spans="1:8" s="1" customFormat="1" ht="24.95" customHeight="1" x14ac:dyDescent="0.2">
      <c r="A27" s="106"/>
      <c r="B27" s="106"/>
      <c r="C27" s="13" t="s">
        <v>324</v>
      </c>
      <c r="D27" s="119" t="s">
        <v>378</v>
      </c>
      <c r="E27" s="62" t="s">
        <v>329</v>
      </c>
      <c r="F27" s="327"/>
      <c r="G27" s="19">
        <v>0</v>
      </c>
      <c r="H27" s="4">
        <f t="shared" si="2"/>
        <v>0</v>
      </c>
    </row>
    <row r="28" spans="1:8" s="1" customFormat="1" ht="24.95" customHeight="1" x14ac:dyDescent="0.2">
      <c r="A28" s="106"/>
      <c r="B28" s="106"/>
      <c r="C28" s="13" t="s">
        <v>282</v>
      </c>
      <c r="D28" s="119" t="s">
        <v>378</v>
      </c>
      <c r="E28" s="62" t="s">
        <v>329</v>
      </c>
      <c r="F28" s="327"/>
      <c r="G28" s="19">
        <v>0</v>
      </c>
      <c r="H28" s="4">
        <f t="shared" si="2"/>
        <v>0</v>
      </c>
    </row>
    <row r="29" spans="1:8" s="1" customFormat="1" ht="24.95" customHeight="1" x14ac:dyDescent="0.2">
      <c r="A29" s="106"/>
      <c r="B29" s="106"/>
      <c r="C29" s="13" t="s">
        <v>283</v>
      </c>
      <c r="D29" s="119" t="s">
        <v>378</v>
      </c>
      <c r="E29" s="62" t="s">
        <v>329</v>
      </c>
      <c r="F29" s="327"/>
      <c r="G29" s="19">
        <v>0</v>
      </c>
      <c r="H29" s="4">
        <f t="shared" si="2"/>
        <v>0</v>
      </c>
    </row>
    <row r="30" spans="1:8" s="1" customFormat="1" ht="24.95" customHeight="1" x14ac:dyDescent="0.2">
      <c r="A30" s="106"/>
      <c r="B30" s="106"/>
      <c r="C30" s="13" t="s">
        <v>325</v>
      </c>
      <c r="D30" s="119" t="s">
        <v>378</v>
      </c>
      <c r="E30" s="62" t="s">
        <v>329</v>
      </c>
      <c r="F30" s="327"/>
      <c r="G30" s="19">
        <v>0</v>
      </c>
      <c r="H30" s="4">
        <f t="shared" si="2"/>
        <v>0</v>
      </c>
    </row>
    <row r="31" spans="1:8" s="1" customFormat="1" ht="24.95" customHeight="1" x14ac:dyDescent="0.2">
      <c r="A31" s="106"/>
      <c r="B31" s="106"/>
      <c r="C31" s="13" t="s">
        <v>326</v>
      </c>
      <c r="D31" s="119" t="s">
        <v>378</v>
      </c>
      <c r="E31" s="62" t="s">
        <v>329</v>
      </c>
      <c r="F31" s="327"/>
      <c r="G31" s="19">
        <v>0</v>
      </c>
      <c r="H31" s="4">
        <f t="shared" si="2"/>
        <v>0</v>
      </c>
    </row>
    <row r="32" spans="1:8" s="1" customFormat="1" ht="24.95" customHeight="1" x14ac:dyDescent="0.2">
      <c r="A32" s="106"/>
      <c r="B32" s="106"/>
      <c r="C32" s="13" t="s">
        <v>327</v>
      </c>
      <c r="D32" s="119" t="s">
        <v>378</v>
      </c>
      <c r="E32" s="62" t="s">
        <v>329</v>
      </c>
      <c r="F32" s="328"/>
      <c r="G32" s="19">
        <v>0</v>
      </c>
      <c r="H32" s="4">
        <f t="shared" si="2"/>
        <v>0</v>
      </c>
    </row>
    <row r="33" spans="1:8" s="1" customFormat="1" ht="24.95" customHeight="1" x14ac:dyDescent="0.2">
      <c r="A33" s="118" t="s">
        <v>13</v>
      </c>
      <c r="B33" s="97" t="s">
        <v>33</v>
      </c>
      <c r="C33" s="97" t="s">
        <v>12</v>
      </c>
      <c r="D33" s="97" t="s">
        <v>11</v>
      </c>
      <c r="E33" s="61" t="s">
        <v>323</v>
      </c>
      <c r="F33" s="112" t="s">
        <v>51</v>
      </c>
      <c r="G33" s="105" t="s">
        <v>14</v>
      </c>
      <c r="H33" s="105">
        <v>0</v>
      </c>
    </row>
    <row r="34" spans="1:8" s="1" customFormat="1" ht="24.95" customHeight="1" x14ac:dyDescent="0.2">
      <c r="A34" s="106"/>
      <c r="B34" s="106"/>
      <c r="C34" s="13" t="s">
        <v>258</v>
      </c>
      <c r="D34" s="119" t="s">
        <v>433</v>
      </c>
      <c r="E34" s="62" t="s">
        <v>329</v>
      </c>
      <c r="F34" s="326"/>
      <c r="G34" s="19">
        <v>0</v>
      </c>
      <c r="H34" s="4">
        <f t="shared" ref="H34:H40" si="3">A34*G34</f>
        <v>0</v>
      </c>
    </row>
    <row r="35" spans="1:8" s="1" customFormat="1" ht="24.95" customHeight="1" x14ac:dyDescent="0.2">
      <c r="A35" s="106"/>
      <c r="B35" s="106"/>
      <c r="C35" s="13" t="s">
        <v>324</v>
      </c>
      <c r="D35" s="119" t="s">
        <v>433</v>
      </c>
      <c r="E35" s="62" t="s">
        <v>329</v>
      </c>
      <c r="F35" s="327"/>
      <c r="G35" s="19">
        <v>0</v>
      </c>
      <c r="H35" s="4">
        <f t="shared" si="3"/>
        <v>0</v>
      </c>
    </row>
    <row r="36" spans="1:8" s="1" customFormat="1" ht="24.95" customHeight="1" x14ac:dyDescent="0.2">
      <c r="A36" s="106"/>
      <c r="B36" s="106"/>
      <c r="C36" s="13" t="s">
        <v>282</v>
      </c>
      <c r="D36" s="119" t="s">
        <v>433</v>
      </c>
      <c r="E36" s="62" t="s">
        <v>329</v>
      </c>
      <c r="F36" s="327"/>
      <c r="G36" s="19">
        <v>0</v>
      </c>
      <c r="H36" s="4">
        <f t="shared" si="3"/>
        <v>0</v>
      </c>
    </row>
    <row r="37" spans="1:8" s="1" customFormat="1" ht="24.95" customHeight="1" x14ac:dyDescent="0.2">
      <c r="A37" s="106"/>
      <c r="B37" s="106"/>
      <c r="C37" s="13" t="s">
        <v>283</v>
      </c>
      <c r="D37" s="119" t="s">
        <v>433</v>
      </c>
      <c r="E37" s="62" t="s">
        <v>329</v>
      </c>
      <c r="F37" s="327"/>
      <c r="G37" s="19">
        <v>0</v>
      </c>
      <c r="H37" s="4">
        <f t="shared" si="3"/>
        <v>0</v>
      </c>
    </row>
    <row r="38" spans="1:8" s="1" customFormat="1" ht="24.95" customHeight="1" x14ac:dyDescent="0.2">
      <c r="A38" s="106"/>
      <c r="B38" s="106"/>
      <c r="C38" s="13" t="s">
        <v>325</v>
      </c>
      <c r="D38" s="119" t="s">
        <v>433</v>
      </c>
      <c r="E38" s="62" t="s">
        <v>329</v>
      </c>
      <c r="F38" s="327"/>
      <c r="G38" s="19">
        <v>0</v>
      </c>
      <c r="H38" s="4">
        <f t="shared" si="3"/>
        <v>0</v>
      </c>
    </row>
    <row r="39" spans="1:8" s="1" customFormat="1" ht="24.95" customHeight="1" x14ac:dyDescent="0.2">
      <c r="A39" s="106"/>
      <c r="B39" s="106"/>
      <c r="C39" s="13" t="s">
        <v>326</v>
      </c>
      <c r="D39" s="119" t="s">
        <v>433</v>
      </c>
      <c r="E39" s="62" t="s">
        <v>329</v>
      </c>
      <c r="F39" s="327"/>
      <c r="G39" s="19">
        <v>0</v>
      </c>
      <c r="H39" s="4">
        <f t="shared" si="3"/>
        <v>0</v>
      </c>
    </row>
    <row r="40" spans="1:8" s="1" customFormat="1" ht="24.95" customHeight="1" x14ac:dyDescent="0.2">
      <c r="A40" s="106"/>
      <c r="B40" s="106"/>
      <c r="C40" s="13" t="s">
        <v>327</v>
      </c>
      <c r="D40" s="119" t="s">
        <v>433</v>
      </c>
      <c r="E40" s="62" t="s">
        <v>329</v>
      </c>
      <c r="F40" s="328"/>
      <c r="G40" s="19">
        <v>0</v>
      </c>
      <c r="H40" s="4">
        <f t="shared" si="3"/>
        <v>0</v>
      </c>
    </row>
    <row r="41" spans="1:8" s="1" customFormat="1" ht="24.95" customHeight="1" x14ac:dyDescent="0.2">
      <c r="A41" s="118" t="s">
        <v>13</v>
      </c>
      <c r="B41" s="97" t="s">
        <v>33</v>
      </c>
      <c r="C41" s="97" t="s">
        <v>12</v>
      </c>
      <c r="D41" s="97" t="s">
        <v>11</v>
      </c>
      <c r="E41" s="61" t="s">
        <v>328</v>
      </c>
      <c r="F41" s="112" t="s">
        <v>51</v>
      </c>
      <c r="G41" s="105" t="s">
        <v>14</v>
      </c>
      <c r="H41" s="105">
        <v>0</v>
      </c>
    </row>
    <row r="42" spans="1:8" s="1" customFormat="1" ht="24.95" customHeight="1" x14ac:dyDescent="0.2">
      <c r="A42" s="13">
        <v>0</v>
      </c>
      <c r="B42" s="13"/>
      <c r="C42" s="13" t="s">
        <v>324</v>
      </c>
      <c r="D42" s="18" t="s">
        <v>378</v>
      </c>
      <c r="E42" s="62" t="s">
        <v>370</v>
      </c>
      <c r="F42" s="18"/>
      <c r="G42" s="19">
        <v>0</v>
      </c>
      <c r="H42" s="3">
        <f t="shared" ref="H42:H47" si="4">A42*G42</f>
        <v>0</v>
      </c>
    </row>
    <row r="43" spans="1:8" s="1" customFormat="1" ht="24.95" customHeight="1" x14ac:dyDescent="0.2">
      <c r="A43" s="13">
        <v>0</v>
      </c>
      <c r="B43" s="13"/>
      <c r="C43" s="13" t="s">
        <v>282</v>
      </c>
      <c r="D43" s="18" t="s">
        <v>378</v>
      </c>
      <c r="E43" s="62" t="s">
        <v>370</v>
      </c>
      <c r="F43" s="18"/>
      <c r="G43" s="19">
        <v>0</v>
      </c>
      <c r="H43" s="3">
        <f t="shared" si="4"/>
        <v>0</v>
      </c>
    </row>
    <row r="44" spans="1:8" s="1" customFormat="1" ht="24.95" customHeight="1" x14ac:dyDescent="0.2">
      <c r="A44" s="13">
        <v>0</v>
      </c>
      <c r="B44" s="13"/>
      <c r="C44" s="13" t="s">
        <v>283</v>
      </c>
      <c r="D44" s="18" t="s">
        <v>378</v>
      </c>
      <c r="E44" s="62" t="s">
        <v>370</v>
      </c>
      <c r="F44" s="18"/>
      <c r="G44" s="19">
        <v>0</v>
      </c>
      <c r="H44" s="3">
        <f t="shared" si="4"/>
        <v>0</v>
      </c>
    </row>
    <row r="45" spans="1:8" s="1" customFormat="1" ht="24.95" customHeight="1" x14ac:dyDescent="0.2">
      <c r="A45" s="13">
        <v>0</v>
      </c>
      <c r="B45" s="13"/>
      <c r="C45" s="13" t="s">
        <v>325</v>
      </c>
      <c r="D45" s="18" t="s">
        <v>378</v>
      </c>
      <c r="E45" s="62" t="s">
        <v>370</v>
      </c>
      <c r="F45" s="18"/>
      <c r="G45" s="19">
        <v>0</v>
      </c>
      <c r="H45" s="3">
        <f t="shared" si="4"/>
        <v>0</v>
      </c>
    </row>
    <row r="46" spans="1:8" s="1" customFormat="1" ht="24.95" customHeight="1" x14ac:dyDescent="0.2">
      <c r="A46" s="13">
        <v>0</v>
      </c>
      <c r="B46" s="13"/>
      <c r="C46" s="13" t="s">
        <v>326</v>
      </c>
      <c r="D46" s="18" t="s">
        <v>378</v>
      </c>
      <c r="E46" s="62" t="s">
        <v>370</v>
      </c>
      <c r="F46" s="18"/>
      <c r="G46" s="19">
        <v>0</v>
      </c>
      <c r="H46" s="3">
        <f t="shared" si="4"/>
        <v>0</v>
      </c>
    </row>
    <row r="47" spans="1:8" s="1" customFormat="1" ht="24.95" customHeight="1" x14ac:dyDescent="0.2">
      <c r="A47" s="13">
        <v>0</v>
      </c>
      <c r="B47" s="13"/>
      <c r="C47" s="13" t="s">
        <v>327</v>
      </c>
      <c r="D47" s="18" t="s">
        <v>378</v>
      </c>
      <c r="E47" s="62" t="s">
        <v>370</v>
      </c>
      <c r="F47" s="18"/>
      <c r="G47" s="19">
        <v>0</v>
      </c>
      <c r="H47" s="3">
        <f t="shared" si="4"/>
        <v>0</v>
      </c>
    </row>
    <row r="48" spans="1:8" s="1" customFormat="1" ht="24.95" customHeight="1" x14ac:dyDescent="0.2">
      <c r="A48" s="118" t="s">
        <v>13</v>
      </c>
      <c r="B48" s="97" t="s">
        <v>33</v>
      </c>
      <c r="C48" s="97" t="s">
        <v>12</v>
      </c>
      <c r="D48" s="97" t="s">
        <v>11</v>
      </c>
      <c r="E48" s="61" t="s">
        <v>328</v>
      </c>
      <c r="F48" s="112" t="s">
        <v>51</v>
      </c>
      <c r="G48" s="105" t="s">
        <v>14</v>
      </c>
      <c r="H48" s="105">
        <v>0</v>
      </c>
    </row>
    <row r="49" spans="1:8" s="1" customFormat="1" ht="24.95" customHeight="1" x14ac:dyDescent="0.2">
      <c r="A49" s="13"/>
      <c r="B49" s="13"/>
      <c r="C49" s="13" t="s">
        <v>324</v>
      </c>
      <c r="D49" s="18" t="s">
        <v>433</v>
      </c>
      <c r="E49" s="62" t="s">
        <v>370</v>
      </c>
      <c r="F49" s="18"/>
      <c r="G49" s="19">
        <v>0</v>
      </c>
      <c r="H49" s="3">
        <f t="shared" ref="H49:H54" si="5">A49*G49</f>
        <v>0</v>
      </c>
    </row>
    <row r="50" spans="1:8" s="1" customFormat="1" ht="24.95" customHeight="1" x14ac:dyDescent="0.2">
      <c r="A50" s="13"/>
      <c r="B50" s="13"/>
      <c r="C50" s="13" t="s">
        <v>282</v>
      </c>
      <c r="D50" s="18" t="s">
        <v>433</v>
      </c>
      <c r="E50" s="62" t="s">
        <v>370</v>
      </c>
      <c r="F50" s="18"/>
      <c r="G50" s="19">
        <v>0</v>
      </c>
      <c r="H50" s="3">
        <f t="shared" si="5"/>
        <v>0</v>
      </c>
    </row>
    <row r="51" spans="1:8" s="1" customFormat="1" ht="24.95" customHeight="1" x14ac:dyDescent="0.2">
      <c r="A51" s="13"/>
      <c r="B51" s="13"/>
      <c r="C51" s="13" t="s">
        <v>283</v>
      </c>
      <c r="D51" s="18" t="s">
        <v>433</v>
      </c>
      <c r="E51" s="62" t="s">
        <v>370</v>
      </c>
      <c r="F51" s="18"/>
      <c r="G51" s="19">
        <v>0</v>
      </c>
      <c r="H51" s="3">
        <f t="shared" si="5"/>
        <v>0</v>
      </c>
    </row>
    <row r="52" spans="1:8" s="1" customFormat="1" ht="24.95" customHeight="1" x14ac:dyDescent="0.2">
      <c r="A52" s="13"/>
      <c r="B52" s="13"/>
      <c r="C52" s="13" t="s">
        <v>325</v>
      </c>
      <c r="D52" s="18" t="s">
        <v>433</v>
      </c>
      <c r="E52" s="62" t="s">
        <v>370</v>
      </c>
      <c r="F52" s="18"/>
      <c r="G52" s="19">
        <v>0</v>
      </c>
      <c r="H52" s="3">
        <f t="shared" si="5"/>
        <v>0</v>
      </c>
    </row>
    <row r="53" spans="1:8" s="1" customFormat="1" ht="24.95" customHeight="1" x14ac:dyDescent="0.2">
      <c r="A53" s="13"/>
      <c r="B53" s="13"/>
      <c r="C53" s="13" t="s">
        <v>326</v>
      </c>
      <c r="D53" s="18" t="s">
        <v>433</v>
      </c>
      <c r="E53" s="62" t="s">
        <v>370</v>
      </c>
      <c r="F53" s="18"/>
      <c r="G53" s="19">
        <v>0</v>
      </c>
      <c r="H53" s="3">
        <f t="shared" si="5"/>
        <v>0</v>
      </c>
    </row>
    <row r="54" spans="1:8" s="1" customFormat="1" ht="24.95" customHeight="1" x14ac:dyDescent="0.2">
      <c r="A54" s="13">
        <v>0</v>
      </c>
      <c r="B54" s="13"/>
      <c r="C54" s="13" t="s">
        <v>327</v>
      </c>
      <c r="D54" s="18" t="s">
        <v>433</v>
      </c>
      <c r="E54" s="62" t="s">
        <v>370</v>
      </c>
      <c r="F54" s="18"/>
      <c r="G54" s="19">
        <v>0</v>
      </c>
      <c r="H54" s="3">
        <f t="shared" si="5"/>
        <v>0</v>
      </c>
    </row>
    <row r="55" spans="1:8" ht="20.25" x14ac:dyDescent="0.3">
      <c r="A55" s="312" t="s">
        <v>15</v>
      </c>
      <c r="B55" s="312"/>
      <c r="C55" s="312"/>
      <c r="D55" s="312"/>
      <c r="E55" s="312"/>
      <c r="F55" s="312"/>
      <c r="G55" s="312"/>
      <c r="H55" s="73">
        <f>SUM(H10:H47)</f>
        <v>0</v>
      </c>
    </row>
    <row r="56" spans="1:8" ht="23.25" x14ac:dyDescent="0.2">
      <c r="A56" s="313" t="s">
        <v>51</v>
      </c>
      <c r="B56" s="313"/>
      <c r="C56" s="313"/>
      <c r="D56" s="313"/>
      <c r="E56" s="313"/>
      <c r="F56" s="313"/>
      <c r="G56" s="313"/>
      <c r="H56" s="313"/>
    </row>
    <row r="57" spans="1:8" ht="23.25" x14ac:dyDescent="0.2">
      <c r="A57" s="314" t="s">
        <v>36</v>
      </c>
      <c r="B57" s="314"/>
      <c r="C57" s="314"/>
      <c r="D57" s="314"/>
      <c r="E57" s="314"/>
      <c r="F57" s="314"/>
      <c r="G57" s="314"/>
      <c r="H57" s="314"/>
    </row>
  </sheetData>
  <mergeCells count="19">
    <mergeCell ref="F7:F8"/>
    <mergeCell ref="F10:F16"/>
    <mergeCell ref="F18:F24"/>
    <mergeCell ref="A1:H1"/>
    <mergeCell ref="A2:H2"/>
    <mergeCell ref="A3:H3"/>
    <mergeCell ref="A4:H4"/>
    <mergeCell ref="A57:H57"/>
    <mergeCell ref="A5:H5"/>
    <mergeCell ref="A6:H6"/>
    <mergeCell ref="A55:G55"/>
    <mergeCell ref="A56:H56"/>
    <mergeCell ref="A7:B7"/>
    <mergeCell ref="C7:D7"/>
    <mergeCell ref="E7:E8"/>
    <mergeCell ref="F34:F40"/>
    <mergeCell ref="G7:G8"/>
    <mergeCell ref="F26:F32"/>
    <mergeCell ref="H7:H8"/>
  </mergeCells>
  <phoneticPr fontId="31" type="noConversion"/>
  <hyperlinks>
    <hyperlink ref="A7:B7" location="Table_of_Contents" display="Table of Contents" xr:uid="{00000000-0004-0000-0B00-000000000000}"/>
    <hyperlink ref="C7:D7" location="Additional_Items" display="Add Items" xr:uid="{00000000-0004-0000-0B00-000001000000}"/>
    <hyperlink ref="A6:H6" location="Summary" display="Summary" xr:uid="{00000000-0004-0000-0B00-000002000000}"/>
    <hyperlink ref="A56:H56" location="Summary" display="Summary" xr:uid="{00000000-0004-0000-0B00-000003000000}"/>
  </hyperlinks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27"/>
  <sheetViews>
    <sheetView showZeros="0" topLeftCell="A4" zoomScale="60" workbookViewId="0">
      <selection activeCell="E16" sqref="E16"/>
    </sheetView>
  </sheetViews>
  <sheetFormatPr defaultRowHeight="12.75" x14ac:dyDescent="0.2"/>
  <cols>
    <col min="1" max="1" width="26.28515625" customWidth="1"/>
    <col min="2" max="2" width="33.7109375" customWidth="1"/>
    <col min="3" max="3" width="30.85546875" customWidth="1"/>
    <col min="4" max="4" width="72.5703125" customWidth="1"/>
    <col min="5" max="5" width="25.85546875" customWidth="1"/>
    <col min="6" max="6" width="22" customWidth="1"/>
    <col min="7" max="7" width="36.7109375" customWidth="1"/>
  </cols>
  <sheetData>
    <row r="1" spans="1:7" ht="30" x14ac:dyDescent="0.2">
      <c r="A1" s="303" t="s">
        <v>1</v>
      </c>
      <c r="B1" s="303"/>
      <c r="C1" s="303"/>
      <c r="D1" s="303"/>
      <c r="E1" s="303"/>
      <c r="F1" s="303"/>
      <c r="G1" s="303"/>
    </row>
    <row r="2" spans="1:7" ht="23.25" x14ac:dyDescent="0.2">
      <c r="A2" s="304" t="s">
        <v>358</v>
      </c>
      <c r="B2" s="304"/>
      <c r="C2" s="304"/>
      <c r="D2" s="304"/>
      <c r="E2" s="304"/>
      <c r="F2" s="304"/>
      <c r="G2" s="304"/>
    </row>
    <row r="3" spans="1:7" ht="20.25" x14ac:dyDescent="0.2">
      <c r="A3" s="305" t="s">
        <v>191</v>
      </c>
      <c r="B3" s="305"/>
      <c r="C3" s="305"/>
      <c r="D3" s="305"/>
      <c r="E3" s="305"/>
      <c r="F3" s="305"/>
      <c r="G3" s="305"/>
    </row>
    <row r="4" spans="1:7" ht="20.25" x14ac:dyDescent="0.2">
      <c r="A4" s="305" t="s">
        <v>357</v>
      </c>
      <c r="B4" s="305"/>
      <c r="C4" s="305"/>
      <c r="D4" s="305"/>
      <c r="E4" s="305"/>
      <c r="F4" s="305"/>
      <c r="G4" s="305"/>
    </row>
    <row r="5" spans="1:7" ht="20.25" x14ac:dyDescent="0.2">
      <c r="A5" s="309"/>
      <c r="B5" s="309"/>
      <c r="C5" s="309"/>
      <c r="D5" s="309"/>
      <c r="E5" s="309"/>
      <c r="F5" s="309"/>
      <c r="G5" s="309"/>
    </row>
    <row r="6" spans="1:7" ht="23.25" x14ac:dyDescent="0.2">
      <c r="A6" s="308" t="s">
        <v>51</v>
      </c>
      <c r="B6" s="308"/>
      <c r="C6" s="308"/>
      <c r="D6" s="308"/>
      <c r="E6" s="308"/>
      <c r="F6" s="308"/>
      <c r="G6" s="308"/>
    </row>
    <row r="7" spans="1:7" s="1" customFormat="1" ht="24.95" customHeight="1" x14ac:dyDescent="0.2">
      <c r="A7" s="329" t="s">
        <v>143</v>
      </c>
      <c r="B7" s="330"/>
      <c r="C7" s="60" t="s">
        <v>144</v>
      </c>
      <c r="D7" s="331" t="s">
        <v>191</v>
      </c>
      <c r="E7" s="348" t="s">
        <v>43</v>
      </c>
      <c r="F7" s="324" t="s">
        <v>14</v>
      </c>
      <c r="G7" s="324" t="s">
        <v>15</v>
      </c>
    </row>
    <row r="8" spans="1:7" s="1" customFormat="1" ht="24.95" customHeight="1" x14ac:dyDescent="0.2">
      <c r="A8" s="7" t="s">
        <v>13</v>
      </c>
      <c r="B8" s="8" t="s">
        <v>33</v>
      </c>
      <c r="C8" s="8" t="s">
        <v>12</v>
      </c>
      <c r="D8" s="332"/>
      <c r="E8" s="348"/>
      <c r="F8" s="325"/>
      <c r="G8" s="325"/>
    </row>
    <row r="9" spans="1:7" s="1" customFormat="1" ht="24.95" customHeight="1" x14ac:dyDescent="0.2">
      <c r="A9" s="110" t="s">
        <v>13</v>
      </c>
      <c r="B9" s="22" t="s">
        <v>33</v>
      </c>
      <c r="C9" s="22" t="s">
        <v>12</v>
      </c>
      <c r="D9" s="116" t="s">
        <v>434</v>
      </c>
      <c r="E9" s="112" t="s">
        <v>51</v>
      </c>
      <c r="F9" s="98" t="s">
        <v>14</v>
      </c>
      <c r="G9" s="98" t="s">
        <v>15</v>
      </c>
    </row>
    <row r="10" spans="1:7" s="1" customFormat="1" ht="24.95" customHeight="1" x14ac:dyDescent="0.2">
      <c r="A10" s="173">
        <v>0</v>
      </c>
      <c r="B10" s="174"/>
      <c r="C10" s="174" t="s">
        <v>584</v>
      </c>
      <c r="D10" s="176" t="s">
        <v>585</v>
      </c>
      <c r="E10" s="386" t="s">
        <v>193</v>
      </c>
      <c r="F10" s="189">
        <v>26.99</v>
      </c>
      <c r="G10" s="189">
        <f>A10*F10</f>
        <v>0</v>
      </c>
    </row>
    <row r="11" spans="1:7" s="1" customFormat="1" ht="24.95" customHeight="1" x14ac:dyDescent="0.2">
      <c r="A11" s="13">
        <v>0</v>
      </c>
      <c r="B11" s="13">
        <v>0</v>
      </c>
      <c r="C11" s="13">
        <v>2</v>
      </c>
      <c r="D11" s="18" t="s">
        <v>192</v>
      </c>
      <c r="E11" s="386"/>
      <c r="F11" s="19">
        <v>0</v>
      </c>
      <c r="G11" s="4">
        <f t="shared" ref="G11:G24" si="0">A11*F11</f>
        <v>0</v>
      </c>
    </row>
    <row r="12" spans="1:7" s="1" customFormat="1" ht="24.95" customHeight="1" x14ac:dyDescent="0.2">
      <c r="A12" s="13"/>
      <c r="B12" s="13"/>
      <c r="C12" s="13">
        <v>4</v>
      </c>
      <c r="D12" s="18" t="s">
        <v>192</v>
      </c>
      <c r="E12" s="386"/>
      <c r="F12" s="19">
        <v>0</v>
      </c>
      <c r="G12" s="4">
        <f t="shared" si="0"/>
        <v>0</v>
      </c>
    </row>
    <row r="13" spans="1:7" s="1" customFormat="1" ht="24.95" customHeight="1" x14ac:dyDescent="0.2">
      <c r="A13" s="13"/>
      <c r="B13" s="13"/>
      <c r="C13" s="13">
        <v>6</v>
      </c>
      <c r="D13" s="18" t="s">
        <v>192</v>
      </c>
      <c r="E13" s="386"/>
      <c r="F13" s="19">
        <v>0</v>
      </c>
      <c r="G13" s="4">
        <f t="shared" si="0"/>
        <v>0</v>
      </c>
    </row>
    <row r="14" spans="1:7" s="1" customFormat="1" ht="24.95" customHeight="1" x14ac:dyDescent="0.2">
      <c r="A14" s="13"/>
      <c r="B14" s="13"/>
      <c r="C14" s="13">
        <v>8</v>
      </c>
      <c r="D14" s="18" t="s">
        <v>192</v>
      </c>
      <c r="E14" s="386"/>
      <c r="F14" s="19">
        <v>0</v>
      </c>
      <c r="G14" s="4">
        <f t="shared" si="0"/>
        <v>0</v>
      </c>
    </row>
    <row r="15" spans="1:7" s="1" customFormat="1" ht="24.95" customHeight="1" x14ac:dyDescent="0.2">
      <c r="A15" s="13"/>
      <c r="B15" s="13"/>
      <c r="C15" s="13">
        <v>10</v>
      </c>
      <c r="D15" s="18" t="s">
        <v>192</v>
      </c>
      <c r="E15" s="386"/>
      <c r="F15" s="19">
        <v>0</v>
      </c>
      <c r="G15" s="4">
        <f t="shared" si="0"/>
        <v>0</v>
      </c>
    </row>
    <row r="16" spans="1:7" s="1" customFormat="1" ht="24.95" customHeight="1" x14ac:dyDescent="0.2">
      <c r="A16" s="110" t="s">
        <v>13</v>
      </c>
      <c r="B16" s="22" t="s">
        <v>33</v>
      </c>
      <c r="C16" s="22" t="s">
        <v>12</v>
      </c>
      <c r="D16" s="147" t="s">
        <v>435</v>
      </c>
      <c r="E16" s="112" t="s">
        <v>51</v>
      </c>
      <c r="F16" s="105" t="s">
        <v>14</v>
      </c>
      <c r="G16" s="105" t="s">
        <v>15</v>
      </c>
    </row>
    <row r="17" spans="1:7" s="1" customFormat="1" ht="24.95" customHeight="1" x14ac:dyDescent="0.2">
      <c r="A17" s="13"/>
      <c r="B17" s="13"/>
      <c r="C17" s="13" t="s">
        <v>436</v>
      </c>
      <c r="D17" s="18" t="s">
        <v>220</v>
      </c>
      <c r="E17" s="13"/>
      <c r="F17" s="19">
        <v>0</v>
      </c>
      <c r="G17" s="4">
        <f t="shared" si="0"/>
        <v>0</v>
      </c>
    </row>
    <row r="18" spans="1:7" s="1" customFormat="1" ht="24.95" customHeight="1" x14ac:dyDescent="0.2">
      <c r="A18" s="110" t="s">
        <v>13</v>
      </c>
      <c r="B18" s="22" t="s">
        <v>33</v>
      </c>
      <c r="C18" s="22" t="s">
        <v>12</v>
      </c>
      <c r="D18" s="147" t="s">
        <v>437</v>
      </c>
      <c r="E18" s="112" t="s">
        <v>51</v>
      </c>
      <c r="F18" s="105" t="s">
        <v>14</v>
      </c>
      <c r="G18" s="105" t="s">
        <v>15</v>
      </c>
    </row>
    <row r="19" spans="1:7" s="1" customFormat="1" ht="24.95" customHeight="1" x14ac:dyDescent="0.2">
      <c r="A19" s="13">
        <v>0</v>
      </c>
      <c r="B19" s="13"/>
      <c r="C19" s="13" t="s">
        <v>304</v>
      </c>
      <c r="D19" s="18" t="s">
        <v>305</v>
      </c>
      <c r="E19" s="386"/>
      <c r="F19" s="19">
        <v>0</v>
      </c>
      <c r="G19" s="4">
        <f t="shared" si="0"/>
        <v>0</v>
      </c>
    </row>
    <row r="20" spans="1:7" s="1" customFormat="1" ht="24.95" customHeight="1" x14ac:dyDescent="0.2">
      <c r="A20" s="13"/>
      <c r="B20" s="13"/>
      <c r="C20" s="13">
        <v>1</v>
      </c>
      <c r="D20" s="18" t="s">
        <v>305</v>
      </c>
      <c r="E20" s="386"/>
      <c r="F20" s="19">
        <v>0</v>
      </c>
      <c r="G20" s="4">
        <f t="shared" si="0"/>
        <v>0</v>
      </c>
    </row>
    <row r="21" spans="1:7" s="1" customFormat="1" ht="24.95" customHeight="1" x14ac:dyDescent="0.2">
      <c r="A21" s="13"/>
      <c r="B21" s="13"/>
      <c r="C21" s="13">
        <v>4</v>
      </c>
      <c r="D21" s="18" t="s">
        <v>305</v>
      </c>
      <c r="E21" s="386"/>
      <c r="F21" s="19">
        <v>0</v>
      </c>
      <c r="G21" s="4">
        <f t="shared" si="0"/>
        <v>0</v>
      </c>
    </row>
    <row r="22" spans="1:7" s="1" customFormat="1" ht="24.95" customHeight="1" x14ac:dyDescent="0.2">
      <c r="A22" s="13"/>
      <c r="B22" s="13"/>
      <c r="C22" s="13">
        <v>6</v>
      </c>
      <c r="D22" s="18" t="s">
        <v>305</v>
      </c>
      <c r="E22" s="386"/>
      <c r="F22" s="19">
        <v>0</v>
      </c>
      <c r="G22" s="4">
        <f t="shared" si="0"/>
        <v>0</v>
      </c>
    </row>
    <row r="23" spans="1:7" s="1" customFormat="1" ht="24.95" customHeight="1" x14ac:dyDescent="0.2">
      <c r="A23" s="13"/>
      <c r="B23" s="13"/>
      <c r="C23" s="13" t="s">
        <v>306</v>
      </c>
      <c r="D23" s="18" t="s">
        <v>305</v>
      </c>
      <c r="E23" s="386"/>
      <c r="F23" s="19">
        <v>0</v>
      </c>
      <c r="G23" s="4">
        <f t="shared" si="0"/>
        <v>0</v>
      </c>
    </row>
    <row r="24" spans="1:7" s="1" customFormat="1" ht="24.95" customHeight="1" x14ac:dyDescent="0.2">
      <c r="A24" s="13">
        <v>0</v>
      </c>
      <c r="B24" s="13"/>
      <c r="C24" s="13" t="s">
        <v>307</v>
      </c>
      <c r="D24" s="18" t="s">
        <v>305</v>
      </c>
      <c r="E24" s="386"/>
      <c r="F24" s="19">
        <v>0</v>
      </c>
      <c r="G24" s="4">
        <f t="shared" si="0"/>
        <v>0</v>
      </c>
    </row>
    <row r="25" spans="1:7" ht="20.25" x14ac:dyDescent="0.3">
      <c r="A25" s="312" t="s">
        <v>15</v>
      </c>
      <c r="B25" s="312"/>
      <c r="C25" s="312"/>
      <c r="D25" s="312"/>
      <c r="E25" s="312"/>
      <c r="F25" s="312"/>
      <c r="G25" s="73">
        <f>SUM(G10:G24)</f>
        <v>0</v>
      </c>
    </row>
    <row r="26" spans="1:7" ht="23.25" x14ac:dyDescent="0.2">
      <c r="A26" s="313" t="s">
        <v>51</v>
      </c>
      <c r="B26" s="313"/>
      <c r="C26" s="313"/>
      <c r="D26" s="313"/>
      <c r="E26" s="313"/>
      <c r="F26" s="313"/>
      <c r="G26" s="313"/>
    </row>
    <row r="27" spans="1:7" ht="23.25" x14ac:dyDescent="0.2">
      <c r="A27" s="314" t="s">
        <v>36</v>
      </c>
      <c r="B27" s="314"/>
      <c r="C27" s="314"/>
      <c r="D27" s="314"/>
      <c r="E27" s="314"/>
      <c r="F27" s="314"/>
      <c r="G27" s="314"/>
    </row>
  </sheetData>
  <mergeCells count="16">
    <mergeCell ref="A1:G1"/>
    <mergeCell ref="A2:G2"/>
    <mergeCell ref="A3:G3"/>
    <mergeCell ref="A4:G4"/>
    <mergeCell ref="A27:G27"/>
    <mergeCell ref="A5:G5"/>
    <mergeCell ref="A6:G6"/>
    <mergeCell ref="A25:F25"/>
    <mergeCell ref="A26:G26"/>
    <mergeCell ref="G7:G8"/>
    <mergeCell ref="A7:B7"/>
    <mergeCell ref="D7:D8"/>
    <mergeCell ref="F7:F8"/>
    <mergeCell ref="E7:E8"/>
    <mergeCell ref="E19:E24"/>
    <mergeCell ref="E10:E15"/>
  </mergeCells>
  <phoneticPr fontId="31" type="noConversion"/>
  <hyperlinks>
    <hyperlink ref="A7:B7" location="Table_of_Contents" display="Table of Contents" xr:uid="{00000000-0004-0000-0C00-000000000000}"/>
    <hyperlink ref="C7" location="Additional_Items" display="Add Items" xr:uid="{00000000-0004-0000-0C00-000001000000}"/>
    <hyperlink ref="A6:G6" location="Summary" display="Summary" xr:uid="{00000000-0004-0000-0C00-000002000000}"/>
    <hyperlink ref="A26:G26" location="Summary" display="Summary" xr:uid="{00000000-0004-0000-0C00-000003000000}"/>
  </hyperlinks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18"/>
  <sheetViews>
    <sheetView showZeros="0" topLeftCell="C1" zoomScale="60" workbookViewId="0">
      <selection activeCell="A16" sqref="A16:G16"/>
    </sheetView>
  </sheetViews>
  <sheetFormatPr defaultRowHeight="12.75" x14ac:dyDescent="0.2"/>
  <cols>
    <col min="1" max="1" width="28.42578125" customWidth="1"/>
    <col min="2" max="2" width="27" customWidth="1"/>
    <col min="3" max="3" width="32.42578125" customWidth="1"/>
    <col min="4" max="4" width="60.85546875" customWidth="1"/>
    <col min="5" max="5" width="33.140625" customWidth="1"/>
    <col min="6" max="6" width="32" customWidth="1"/>
    <col min="7" max="7" width="28.7109375" customWidth="1"/>
  </cols>
  <sheetData>
    <row r="1" spans="1:7" ht="30" x14ac:dyDescent="0.2">
      <c r="A1" s="303" t="s">
        <v>1</v>
      </c>
      <c r="B1" s="303"/>
      <c r="C1" s="303"/>
      <c r="D1" s="303"/>
      <c r="E1" s="303"/>
      <c r="F1" s="303"/>
      <c r="G1" s="303"/>
    </row>
    <row r="2" spans="1:7" ht="24.95" customHeight="1" x14ac:dyDescent="0.2">
      <c r="A2" s="304" t="s">
        <v>358</v>
      </c>
      <c r="B2" s="304"/>
      <c r="C2" s="304"/>
      <c r="D2" s="304"/>
      <c r="E2" s="304"/>
      <c r="F2" s="304"/>
      <c r="G2" s="304"/>
    </row>
    <row r="3" spans="1:7" ht="24.95" customHeight="1" x14ac:dyDescent="0.2">
      <c r="A3" s="305" t="s">
        <v>364</v>
      </c>
      <c r="B3" s="305"/>
      <c r="C3" s="305"/>
      <c r="D3" s="305"/>
      <c r="E3" s="305"/>
      <c r="F3" s="305"/>
      <c r="G3" s="305"/>
    </row>
    <row r="4" spans="1:7" ht="24.95" customHeight="1" x14ac:dyDescent="0.2">
      <c r="A4" s="305" t="s">
        <v>357</v>
      </c>
      <c r="B4" s="305"/>
      <c r="C4" s="305"/>
      <c r="D4" s="305"/>
      <c r="E4" s="305"/>
      <c r="F4" s="305"/>
      <c r="G4" s="305"/>
    </row>
    <row r="5" spans="1:7" ht="24.95" customHeight="1" x14ac:dyDescent="0.2">
      <c r="A5" s="309"/>
      <c r="B5" s="309"/>
      <c r="C5" s="309"/>
      <c r="D5" s="309"/>
      <c r="E5" s="309"/>
      <c r="F5" s="309"/>
      <c r="G5" s="309"/>
    </row>
    <row r="6" spans="1:7" ht="24.95" customHeight="1" x14ac:dyDescent="0.2">
      <c r="A6" s="313" t="s">
        <v>51</v>
      </c>
      <c r="B6" s="313"/>
      <c r="C6" s="313"/>
      <c r="D6" s="313"/>
      <c r="E6" s="313"/>
      <c r="F6" s="313"/>
      <c r="G6" s="313"/>
    </row>
    <row r="7" spans="1:7" s="1" customFormat="1" ht="24.95" customHeight="1" x14ac:dyDescent="0.2">
      <c r="A7" s="329" t="s">
        <v>143</v>
      </c>
      <c r="B7" s="330"/>
      <c r="C7" s="60" t="s">
        <v>144</v>
      </c>
      <c r="D7" s="331" t="s">
        <v>191</v>
      </c>
      <c r="E7" s="338" t="s">
        <v>43</v>
      </c>
      <c r="F7" s="324" t="s">
        <v>14</v>
      </c>
      <c r="G7" s="324" t="s">
        <v>15</v>
      </c>
    </row>
    <row r="8" spans="1:7" s="1" customFormat="1" ht="24.95" customHeight="1" x14ac:dyDescent="0.2">
      <c r="A8" s="7" t="s">
        <v>13</v>
      </c>
      <c r="B8" s="8" t="s">
        <v>33</v>
      </c>
      <c r="C8" s="8" t="s">
        <v>12</v>
      </c>
      <c r="D8" s="332"/>
      <c r="E8" s="339"/>
      <c r="F8" s="325"/>
      <c r="G8" s="325"/>
    </row>
    <row r="9" spans="1:7" s="1" customFormat="1" ht="24.95" customHeight="1" x14ac:dyDescent="0.2">
      <c r="A9" s="110" t="s">
        <v>13</v>
      </c>
      <c r="B9" s="22" t="s">
        <v>33</v>
      </c>
      <c r="C9" s="22" t="s">
        <v>12</v>
      </c>
      <c r="D9" s="116" t="s">
        <v>438</v>
      </c>
      <c r="E9" s="115" t="s">
        <v>51</v>
      </c>
      <c r="F9" s="98" t="s">
        <v>14</v>
      </c>
      <c r="G9" s="98" t="s">
        <v>15</v>
      </c>
    </row>
    <row r="10" spans="1:7" s="1" customFormat="1" ht="24.95" customHeight="1" x14ac:dyDescent="0.2">
      <c r="A10" s="13">
        <v>0</v>
      </c>
      <c r="B10" s="13"/>
      <c r="C10" s="13"/>
      <c r="D10" s="18"/>
      <c r="E10" s="18" t="s">
        <v>21</v>
      </c>
      <c r="F10" s="18"/>
      <c r="G10" s="18"/>
    </row>
    <row r="11" spans="1:7" s="1" customFormat="1" ht="24.95" customHeight="1" x14ac:dyDescent="0.2">
      <c r="A11" s="13">
        <v>0</v>
      </c>
      <c r="B11" s="13"/>
      <c r="C11" s="13"/>
      <c r="D11" s="18"/>
      <c r="E11" s="18" t="s">
        <v>21</v>
      </c>
      <c r="F11" s="18"/>
      <c r="G11" s="18"/>
    </row>
    <row r="12" spans="1:7" s="1" customFormat="1" ht="24.95" customHeight="1" x14ac:dyDescent="0.2">
      <c r="A12" s="13">
        <v>0</v>
      </c>
      <c r="B12" s="13"/>
      <c r="C12" s="13"/>
      <c r="D12" s="18"/>
      <c r="E12" s="18" t="s">
        <v>21</v>
      </c>
      <c r="F12" s="18"/>
      <c r="G12" s="18"/>
    </row>
    <row r="13" spans="1:7" s="1" customFormat="1" ht="24.95" customHeight="1" x14ac:dyDescent="0.2">
      <c r="A13" s="13">
        <v>0</v>
      </c>
      <c r="B13" s="13"/>
      <c r="C13" s="13"/>
      <c r="D13" s="18"/>
      <c r="E13" s="18" t="s">
        <v>21</v>
      </c>
      <c r="F13" s="18"/>
      <c r="G13" s="18"/>
    </row>
    <row r="14" spans="1:7" s="1" customFormat="1" ht="24.95" customHeight="1" x14ac:dyDescent="0.2">
      <c r="A14" s="13"/>
      <c r="B14" s="13"/>
      <c r="C14" s="13"/>
      <c r="D14" s="18"/>
      <c r="E14" s="18"/>
      <c r="F14" s="18"/>
      <c r="G14" s="18"/>
    </row>
    <row r="15" spans="1:7" s="1" customFormat="1" ht="24.95" customHeight="1" x14ac:dyDescent="0.2">
      <c r="A15" s="13"/>
      <c r="B15" s="13"/>
      <c r="C15" s="13"/>
      <c r="D15" s="18"/>
      <c r="E15" s="18"/>
      <c r="F15" s="18"/>
      <c r="G15" s="18"/>
    </row>
    <row r="16" spans="1:7" ht="24.95" customHeight="1" x14ac:dyDescent="0.3">
      <c r="A16" s="312" t="s">
        <v>15</v>
      </c>
      <c r="B16" s="312"/>
      <c r="C16" s="312"/>
      <c r="D16" s="312"/>
      <c r="E16" s="312"/>
      <c r="F16" s="312"/>
      <c r="G16" s="144"/>
    </row>
    <row r="17" spans="1:7" ht="24.95" customHeight="1" x14ac:dyDescent="0.2">
      <c r="A17" s="313" t="s">
        <v>51</v>
      </c>
      <c r="B17" s="313"/>
      <c r="C17" s="313"/>
      <c r="D17" s="313"/>
      <c r="E17" s="313"/>
      <c r="F17" s="313"/>
      <c r="G17" s="313"/>
    </row>
    <row r="18" spans="1:7" ht="24.95" customHeight="1" x14ac:dyDescent="0.2">
      <c r="A18" s="387" t="s">
        <v>36</v>
      </c>
      <c r="B18" s="388"/>
      <c r="C18" s="388"/>
      <c r="D18" s="388"/>
      <c r="E18" s="388"/>
      <c r="F18" s="388"/>
      <c r="G18" s="388"/>
    </row>
  </sheetData>
  <mergeCells count="14">
    <mergeCell ref="A1:G1"/>
    <mergeCell ref="A2:G2"/>
    <mergeCell ref="A3:G3"/>
    <mergeCell ref="A4:G4"/>
    <mergeCell ref="A18:G18"/>
    <mergeCell ref="A5:G5"/>
    <mergeCell ref="A6:G6"/>
    <mergeCell ref="A16:F16"/>
    <mergeCell ref="A17:G17"/>
    <mergeCell ref="A7:B7"/>
    <mergeCell ref="D7:D8"/>
    <mergeCell ref="E7:E8"/>
    <mergeCell ref="F7:F8"/>
    <mergeCell ref="G7:G8"/>
  </mergeCells>
  <phoneticPr fontId="31" type="noConversion"/>
  <hyperlinks>
    <hyperlink ref="A6:G6" location="Summary" display="Summary" xr:uid="{00000000-0004-0000-0D00-000000000000}"/>
    <hyperlink ref="A7:B7" location="Table_of_Contents" display="Table of Contents" xr:uid="{00000000-0004-0000-0D00-000001000000}"/>
    <hyperlink ref="C7" location="Additional_Items" display="Add Items" xr:uid="{00000000-0004-0000-0D00-000002000000}"/>
    <hyperlink ref="A17:G17" location="Summary" display="Summary" xr:uid="{00000000-0004-0000-0D00-000003000000}"/>
  </hyperlinks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49"/>
  <sheetViews>
    <sheetView showZeros="0" topLeftCell="A29" zoomScale="60" workbookViewId="0">
      <selection activeCell="G53" sqref="G53"/>
    </sheetView>
  </sheetViews>
  <sheetFormatPr defaultRowHeight="12.75" x14ac:dyDescent="0.2"/>
  <cols>
    <col min="1" max="1" width="18.85546875" customWidth="1"/>
    <col min="2" max="2" width="17.28515625" customWidth="1"/>
    <col min="3" max="3" width="24" customWidth="1"/>
    <col min="4" max="4" width="37.7109375" customWidth="1"/>
    <col min="5" max="5" width="90.7109375" customWidth="1"/>
    <col min="6" max="6" width="32.7109375" customWidth="1"/>
    <col min="7" max="7" width="29.42578125" customWidth="1"/>
    <col min="8" max="8" width="29.85546875" customWidth="1"/>
  </cols>
  <sheetData>
    <row r="1" spans="1:8" ht="30" x14ac:dyDescent="0.2">
      <c r="A1" s="303" t="s">
        <v>1</v>
      </c>
      <c r="B1" s="303"/>
      <c r="C1" s="303"/>
      <c r="D1" s="303"/>
      <c r="E1" s="303"/>
      <c r="F1" s="303"/>
      <c r="G1" s="303"/>
      <c r="H1" s="303"/>
    </row>
    <row r="2" spans="1:8" ht="23.25" x14ac:dyDescent="0.2">
      <c r="A2" s="304" t="s">
        <v>358</v>
      </c>
      <c r="B2" s="304"/>
      <c r="C2" s="304"/>
      <c r="D2" s="304"/>
      <c r="E2" s="304"/>
      <c r="F2" s="304"/>
      <c r="G2" s="304"/>
      <c r="H2" s="304"/>
    </row>
    <row r="3" spans="1:8" ht="20.25" x14ac:dyDescent="0.2">
      <c r="A3" s="305" t="s">
        <v>365</v>
      </c>
      <c r="B3" s="305"/>
      <c r="C3" s="305"/>
      <c r="D3" s="305"/>
      <c r="E3" s="305"/>
      <c r="F3" s="305"/>
      <c r="G3" s="305"/>
      <c r="H3" s="305"/>
    </row>
    <row r="4" spans="1:8" ht="20.25" x14ac:dyDescent="0.2">
      <c r="A4" s="305" t="s">
        <v>357</v>
      </c>
      <c r="B4" s="305"/>
      <c r="C4" s="305"/>
      <c r="D4" s="305"/>
      <c r="E4" s="305"/>
      <c r="F4" s="305"/>
      <c r="G4" s="305"/>
      <c r="H4" s="305"/>
    </row>
    <row r="5" spans="1:8" ht="348" customHeight="1" x14ac:dyDescent="0.2">
      <c r="A5" s="309"/>
      <c r="B5" s="309"/>
      <c r="C5" s="309"/>
      <c r="D5" s="309"/>
      <c r="E5" s="309"/>
      <c r="F5" s="309"/>
      <c r="G5" s="309"/>
      <c r="H5" s="309"/>
    </row>
    <row r="6" spans="1:8" ht="23.25" x14ac:dyDescent="0.2">
      <c r="A6" s="308" t="s">
        <v>51</v>
      </c>
      <c r="B6" s="308"/>
      <c r="C6" s="308"/>
      <c r="D6" s="308"/>
      <c r="E6" s="308"/>
      <c r="F6" s="308"/>
      <c r="G6" s="308"/>
      <c r="H6" s="308"/>
    </row>
    <row r="7" spans="1:8" s="1" customFormat="1" ht="24.95" customHeight="1" x14ac:dyDescent="0.2">
      <c r="A7" s="368" t="s">
        <v>143</v>
      </c>
      <c r="B7" s="368"/>
      <c r="C7" s="356" t="s">
        <v>144</v>
      </c>
      <c r="D7" s="356"/>
      <c r="E7" s="348" t="s">
        <v>194</v>
      </c>
      <c r="F7" s="348" t="s">
        <v>43</v>
      </c>
      <c r="G7" s="276" t="s">
        <v>14</v>
      </c>
      <c r="H7" s="276" t="s">
        <v>15</v>
      </c>
    </row>
    <row r="8" spans="1:8" s="1" customFormat="1" ht="24.95" customHeight="1" x14ac:dyDescent="0.2">
      <c r="A8" s="348" t="s">
        <v>13</v>
      </c>
      <c r="B8" s="348" t="s">
        <v>33</v>
      </c>
      <c r="C8" s="348" t="s">
        <v>12</v>
      </c>
      <c r="D8" s="348" t="s">
        <v>11</v>
      </c>
      <c r="E8" s="349"/>
      <c r="F8" s="348"/>
      <c r="G8" s="276"/>
      <c r="H8" s="276"/>
    </row>
    <row r="9" spans="1:8" s="1" customFormat="1" ht="24.95" customHeight="1" x14ac:dyDescent="0.2">
      <c r="A9" s="348"/>
      <c r="B9" s="348"/>
      <c r="C9" s="348"/>
      <c r="D9" s="348"/>
      <c r="E9" s="125" t="s">
        <v>277</v>
      </c>
      <c r="F9" s="348"/>
      <c r="G9" s="276"/>
      <c r="H9" s="276"/>
    </row>
    <row r="10" spans="1:8" s="1" customFormat="1" ht="24.95" customHeight="1" x14ac:dyDescent="0.2">
      <c r="A10" s="22" t="s">
        <v>13</v>
      </c>
      <c r="B10" s="22" t="s">
        <v>33</v>
      </c>
      <c r="C10" s="22" t="s">
        <v>12</v>
      </c>
      <c r="D10" s="22" t="s">
        <v>11</v>
      </c>
      <c r="E10" s="121" t="s">
        <v>279</v>
      </c>
      <c r="F10" s="22" t="s">
        <v>51</v>
      </c>
      <c r="G10" s="105" t="s">
        <v>14</v>
      </c>
      <c r="H10" s="105" t="s">
        <v>15</v>
      </c>
    </row>
    <row r="11" spans="1:8" s="1" customFormat="1" ht="24.95" customHeight="1" x14ac:dyDescent="0.2">
      <c r="A11" s="36"/>
      <c r="B11" s="36"/>
      <c r="C11" s="37" t="s">
        <v>280</v>
      </c>
      <c r="D11" s="36" t="s">
        <v>373</v>
      </c>
      <c r="E11" s="49" t="s">
        <v>196</v>
      </c>
      <c r="F11" s="326" t="s">
        <v>197</v>
      </c>
      <c r="G11" s="19">
        <v>0</v>
      </c>
      <c r="H11" s="78">
        <f t="shared" ref="H11:H16" si="0">A11*G11</f>
        <v>0</v>
      </c>
    </row>
    <row r="12" spans="1:8" s="1" customFormat="1" ht="24.95" customHeight="1" x14ac:dyDescent="0.2">
      <c r="A12" s="36"/>
      <c r="B12" s="36"/>
      <c r="C12" s="37" t="s">
        <v>281</v>
      </c>
      <c r="D12" s="36" t="s">
        <v>373</v>
      </c>
      <c r="E12" s="49" t="s">
        <v>196</v>
      </c>
      <c r="F12" s="327"/>
      <c r="G12" s="19">
        <v>0</v>
      </c>
      <c r="H12" s="78">
        <f t="shared" si="0"/>
        <v>0</v>
      </c>
    </row>
    <row r="13" spans="1:8" s="1" customFormat="1" ht="24.95" customHeight="1" x14ac:dyDescent="0.2">
      <c r="A13" s="36">
        <v>0</v>
      </c>
      <c r="B13" s="36"/>
      <c r="C13" s="37" t="s">
        <v>282</v>
      </c>
      <c r="D13" s="36" t="s">
        <v>373</v>
      </c>
      <c r="E13" s="49" t="s">
        <v>196</v>
      </c>
      <c r="F13" s="327"/>
      <c r="G13" s="19">
        <v>0</v>
      </c>
      <c r="H13" s="78">
        <f t="shared" si="0"/>
        <v>0</v>
      </c>
    </row>
    <row r="14" spans="1:8" s="1" customFormat="1" ht="24.95" customHeight="1" x14ac:dyDescent="0.2">
      <c r="A14" s="36"/>
      <c r="B14" s="36"/>
      <c r="C14" s="37" t="s">
        <v>283</v>
      </c>
      <c r="D14" s="36" t="s">
        <v>373</v>
      </c>
      <c r="E14" s="49" t="s">
        <v>196</v>
      </c>
      <c r="F14" s="327"/>
      <c r="G14" s="19">
        <v>0</v>
      </c>
      <c r="H14" s="78">
        <f t="shared" si="0"/>
        <v>0</v>
      </c>
    </row>
    <row r="15" spans="1:8" s="1" customFormat="1" ht="24.95" customHeight="1" x14ac:dyDescent="0.2">
      <c r="A15" s="36"/>
      <c r="B15" s="36"/>
      <c r="C15" s="37" t="s">
        <v>284</v>
      </c>
      <c r="D15" s="36" t="s">
        <v>373</v>
      </c>
      <c r="E15" s="49" t="s">
        <v>196</v>
      </c>
      <c r="F15" s="327"/>
      <c r="G15" s="19">
        <v>0</v>
      </c>
      <c r="H15" s="78">
        <f t="shared" si="0"/>
        <v>0</v>
      </c>
    </row>
    <row r="16" spans="1:8" s="1" customFormat="1" ht="24.95" customHeight="1" x14ac:dyDescent="0.2">
      <c r="A16" s="36"/>
      <c r="B16" s="36"/>
      <c r="C16" s="37" t="s">
        <v>285</v>
      </c>
      <c r="D16" s="36" t="s">
        <v>373</v>
      </c>
      <c r="E16" s="49" t="s">
        <v>196</v>
      </c>
      <c r="F16" s="328"/>
      <c r="G16" s="19">
        <v>0</v>
      </c>
      <c r="H16" s="78">
        <f t="shared" si="0"/>
        <v>0</v>
      </c>
    </row>
    <row r="17" spans="1:8" s="1" customFormat="1" ht="24.95" customHeight="1" x14ac:dyDescent="0.2">
      <c r="A17" s="22" t="s">
        <v>13</v>
      </c>
      <c r="B17" s="22" t="s">
        <v>33</v>
      </c>
      <c r="C17" s="22" t="s">
        <v>12</v>
      </c>
      <c r="D17" s="22" t="s">
        <v>11</v>
      </c>
      <c r="E17" s="121" t="s">
        <v>279</v>
      </c>
      <c r="F17" s="22" t="s">
        <v>51</v>
      </c>
      <c r="G17" s="105" t="s">
        <v>14</v>
      </c>
      <c r="H17" s="105">
        <v>0</v>
      </c>
    </row>
    <row r="18" spans="1:8" s="1" customFormat="1" ht="24.95" customHeight="1" x14ac:dyDescent="0.2">
      <c r="A18" s="103"/>
      <c r="B18" s="104"/>
      <c r="C18" s="37" t="s">
        <v>280</v>
      </c>
      <c r="D18" s="104" t="s">
        <v>378</v>
      </c>
      <c r="E18" s="49" t="s">
        <v>196</v>
      </c>
      <c r="F18" s="350"/>
      <c r="G18" s="19">
        <v>0</v>
      </c>
      <c r="H18" s="78">
        <f t="shared" ref="H18:H23" si="1">A18*G18</f>
        <v>0</v>
      </c>
    </row>
    <row r="19" spans="1:8" s="1" customFormat="1" ht="24.95" customHeight="1" x14ac:dyDescent="0.2">
      <c r="A19" s="103"/>
      <c r="B19" s="104"/>
      <c r="C19" s="37" t="s">
        <v>281</v>
      </c>
      <c r="D19" s="104" t="s">
        <v>378</v>
      </c>
      <c r="E19" s="49" t="s">
        <v>196</v>
      </c>
      <c r="F19" s="351"/>
      <c r="G19" s="19">
        <v>0</v>
      </c>
      <c r="H19" s="78">
        <f t="shared" si="1"/>
        <v>0</v>
      </c>
    </row>
    <row r="20" spans="1:8" s="1" customFormat="1" ht="24.95" customHeight="1" x14ac:dyDescent="0.2">
      <c r="A20" s="103"/>
      <c r="B20" s="104"/>
      <c r="C20" s="37" t="s">
        <v>282</v>
      </c>
      <c r="D20" s="104" t="s">
        <v>378</v>
      </c>
      <c r="E20" s="49" t="s">
        <v>196</v>
      </c>
      <c r="F20" s="351"/>
      <c r="G20" s="19">
        <v>0</v>
      </c>
      <c r="H20" s="78">
        <f t="shared" si="1"/>
        <v>0</v>
      </c>
    </row>
    <row r="21" spans="1:8" s="1" customFormat="1" ht="24.95" customHeight="1" x14ac:dyDescent="0.2">
      <c r="A21" s="103"/>
      <c r="B21" s="104"/>
      <c r="C21" s="37" t="s">
        <v>283</v>
      </c>
      <c r="D21" s="104" t="s">
        <v>378</v>
      </c>
      <c r="E21" s="49" t="s">
        <v>196</v>
      </c>
      <c r="F21" s="351"/>
      <c r="G21" s="19">
        <v>0</v>
      </c>
      <c r="H21" s="78">
        <f t="shared" si="1"/>
        <v>0</v>
      </c>
    </row>
    <row r="22" spans="1:8" s="1" customFormat="1" ht="24.95" customHeight="1" x14ac:dyDescent="0.2">
      <c r="A22" s="103"/>
      <c r="B22" s="104"/>
      <c r="C22" s="37" t="s">
        <v>284</v>
      </c>
      <c r="D22" s="104" t="s">
        <v>378</v>
      </c>
      <c r="E22" s="49" t="s">
        <v>196</v>
      </c>
      <c r="F22" s="351"/>
      <c r="G22" s="19">
        <v>0</v>
      </c>
      <c r="H22" s="78">
        <f t="shared" si="1"/>
        <v>0</v>
      </c>
    </row>
    <row r="23" spans="1:8" s="1" customFormat="1" ht="24.95" customHeight="1" x14ac:dyDescent="0.2">
      <c r="A23" s="103"/>
      <c r="B23" s="104"/>
      <c r="C23" s="37" t="s">
        <v>285</v>
      </c>
      <c r="D23" s="104" t="s">
        <v>378</v>
      </c>
      <c r="E23" s="49" t="s">
        <v>196</v>
      </c>
      <c r="F23" s="352"/>
      <c r="G23" s="19">
        <v>0</v>
      </c>
      <c r="H23" s="78">
        <f t="shared" si="1"/>
        <v>0</v>
      </c>
    </row>
    <row r="24" spans="1:8" s="1" customFormat="1" ht="24.95" customHeight="1" x14ac:dyDescent="0.2">
      <c r="A24" s="329" t="s">
        <v>143</v>
      </c>
      <c r="B24" s="330"/>
      <c r="C24" s="336" t="s">
        <v>144</v>
      </c>
      <c r="D24" s="337"/>
      <c r="E24" s="331" t="s">
        <v>211</v>
      </c>
      <c r="F24" s="338" t="s">
        <v>43</v>
      </c>
      <c r="G24" s="338" t="s">
        <v>14</v>
      </c>
      <c r="H24" s="390">
        <v>0</v>
      </c>
    </row>
    <row r="25" spans="1:8" s="1" customFormat="1" ht="24.95" customHeight="1" x14ac:dyDescent="0.2">
      <c r="A25" s="107" t="s">
        <v>13</v>
      </c>
      <c r="B25" s="107" t="s">
        <v>33</v>
      </c>
      <c r="C25" s="107" t="s">
        <v>12</v>
      </c>
      <c r="D25" s="107" t="s">
        <v>11</v>
      </c>
      <c r="E25" s="392"/>
      <c r="F25" s="339"/>
      <c r="G25" s="389"/>
      <c r="H25" s="391"/>
    </row>
    <row r="26" spans="1:8" s="1" customFormat="1" ht="24.95" customHeight="1" x14ac:dyDescent="0.2">
      <c r="A26" s="22" t="s">
        <v>13</v>
      </c>
      <c r="B26" s="22" t="s">
        <v>33</v>
      </c>
      <c r="C26" s="22" t="s">
        <v>12</v>
      </c>
      <c r="D26" s="22" t="s">
        <v>11</v>
      </c>
      <c r="E26" s="123" t="s">
        <v>439</v>
      </c>
      <c r="F26" s="112" t="s">
        <v>51</v>
      </c>
      <c r="G26" s="22" t="s">
        <v>14</v>
      </c>
      <c r="H26" s="124">
        <v>0</v>
      </c>
    </row>
    <row r="27" spans="1:8" s="1" customFormat="1" ht="24.95" customHeight="1" x14ac:dyDescent="0.2">
      <c r="A27" s="13"/>
      <c r="B27" s="13"/>
      <c r="C27" s="13" t="s">
        <v>286</v>
      </c>
      <c r="D27" s="18" t="s">
        <v>397</v>
      </c>
      <c r="E27" s="18" t="s">
        <v>212</v>
      </c>
      <c r="F27" s="326" t="s">
        <v>197</v>
      </c>
      <c r="G27" s="19">
        <v>0</v>
      </c>
      <c r="H27" s="122">
        <f t="shared" ref="H27:H32" si="2">A27*G27</f>
        <v>0</v>
      </c>
    </row>
    <row r="28" spans="1:8" s="1" customFormat="1" ht="24.95" customHeight="1" x14ac:dyDescent="0.2">
      <c r="A28" s="13"/>
      <c r="B28" s="13"/>
      <c r="C28" s="13" t="s">
        <v>286</v>
      </c>
      <c r="D28" s="18" t="s">
        <v>382</v>
      </c>
      <c r="E28" s="18" t="s">
        <v>212</v>
      </c>
      <c r="F28" s="327"/>
      <c r="G28" s="19">
        <v>0</v>
      </c>
      <c r="H28" s="122">
        <f t="shared" si="2"/>
        <v>0</v>
      </c>
    </row>
    <row r="29" spans="1:8" s="1" customFormat="1" ht="24.95" customHeight="1" x14ac:dyDescent="0.2">
      <c r="A29" s="13"/>
      <c r="B29" s="13"/>
      <c r="C29" s="13" t="s">
        <v>286</v>
      </c>
      <c r="D29" s="18" t="s">
        <v>440</v>
      </c>
      <c r="E29" s="18" t="s">
        <v>212</v>
      </c>
      <c r="F29" s="327"/>
      <c r="G29" s="19">
        <v>0</v>
      </c>
      <c r="H29" s="122">
        <f t="shared" si="2"/>
        <v>0</v>
      </c>
    </row>
    <row r="30" spans="1:8" s="1" customFormat="1" ht="24.95" customHeight="1" x14ac:dyDescent="0.2">
      <c r="A30" s="13"/>
      <c r="B30" s="13"/>
      <c r="C30" s="13" t="s">
        <v>286</v>
      </c>
      <c r="D30" s="18" t="s">
        <v>441</v>
      </c>
      <c r="E30" s="18" t="s">
        <v>212</v>
      </c>
      <c r="F30" s="327"/>
      <c r="G30" s="19">
        <v>0</v>
      </c>
      <c r="H30" s="122">
        <f t="shared" si="2"/>
        <v>0</v>
      </c>
    </row>
    <row r="31" spans="1:8" s="1" customFormat="1" ht="24.95" customHeight="1" x14ac:dyDescent="0.2">
      <c r="A31" s="13"/>
      <c r="B31" s="13"/>
      <c r="C31" s="13" t="s">
        <v>286</v>
      </c>
      <c r="D31" s="18" t="s">
        <v>386</v>
      </c>
      <c r="E31" s="18" t="s">
        <v>212</v>
      </c>
      <c r="F31" s="327"/>
      <c r="G31" s="19">
        <v>0</v>
      </c>
      <c r="H31" s="122">
        <f t="shared" si="2"/>
        <v>0</v>
      </c>
    </row>
    <row r="32" spans="1:8" s="1" customFormat="1" ht="24.95" customHeight="1" x14ac:dyDescent="0.2">
      <c r="A32" s="13"/>
      <c r="B32" s="13"/>
      <c r="C32" s="13" t="s">
        <v>286</v>
      </c>
      <c r="D32" s="18" t="s">
        <v>442</v>
      </c>
      <c r="E32" s="18" t="s">
        <v>212</v>
      </c>
      <c r="F32" s="328"/>
      <c r="G32" s="19">
        <v>0</v>
      </c>
      <c r="H32" s="122">
        <f t="shared" si="2"/>
        <v>0</v>
      </c>
    </row>
    <row r="33" spans="1:8" s="1" customFormat="1" ht="24.95" customHeight="1" x14ac:dyDescent="0.2">
      <c r="A33" s="22" t="s">
        <v>13</v>
      </c>
      <c r="B33" s="22" t="s">
        <v>33</v>
      </c>
      <c r="C33" s="22" t="s">
        <v>12</v>
      </c>
      <c r="D33" s="22" t="s">
        <v>11</v>
      </c>
      <c r="E33" s="123" t="s">
        <v>439</v>
      </c>
      <c r="F33" s="112" t="s">
        <v>51</v>
      </c>
      <c r="G33" s="22" t="s">
        <v>14</v>
      </c>
      <c r="H33" s="124">
        <v>0</v>
      </c>
    </row>
    <row r="34" spans="1:8" s="1" customFormat="1" ht="24.95" customHeight="1" x14ac:dyDescent="0.2">
      <c r="A34" s="13"/>
      <c r="B34" s="13"/>
      <c r="C34" s="13" t="s">
        <v>283</v>
      </c>
      <c r="D34" s="18" t="s">
        <v>397</v>
      </c>
      <c r="E34" s="18" t="s">
        <v>212</v>
      </c>
      <c r="F34" s="326"/>
      <c r="G34" s="19"/>
      <c r="H34" s="122"/>
    </row>
    <row r="35" spans="1:8" s="1" customFormat="1" ht="24.95" customHeight="1" x14ac:dyDescent="0.2">
      <c r="A35" s="13"/>
      <c r="B35" s="13"/>
      <c r="C35" s="13" t="s">
        <v>283</v>
      </c>
      <c r="D35" s="18" t="s">
        <v>382</v>
      </c>
      <c r="E35" s="18" t="s">
        <v>212</v>
      </c>
      <c r="F35" s="327"/>
      <c r="G35" s="19"/>
      <c r="H35" s="122"/>
    </row>
    <row r="36" spans="1:8" s="1" customFormat="1" ht="24.95" customHeight="1" x14ac:dyDescent="0.2">
      <c r="A36" s="13"/>
      <c r="B36" s="13"/>
      <c r="C36" s="13" t="s">
        <v>283</v>
      </c>
      <c r="D36" s="18" t="s">
        <v>440</v>
      </c>
      <c r="E36" s="18" t="s">
        <v>212</v>
      </c>
      <c r="F36" s="327"/>
      <c r="G36" s="19"/>
      <c r="H36" s="122"/>
    </row>
    <row r="37" spans="1:8" s="1" customFormat="1" ht="24.95" customHeight="1" x14ac:dyDescent="0.2">
      <c r="A37" s="13"/>
      <c r="B37" s="13"/>
      <c r="C37" s="13" t="s">
        <v>283</v>
      </c>
      <c r="D37" s="18" t="s">
        <v>441</v>
      </c>
      <c r="E37" s="18" t="s">
        <v>212</v>
      </c>
      <c r="F37" s="327"/>
      <c r="G37" s="19"/>
      <c r="H37" s="122"/>
    </row>
    <row r="38" spans="1:8" s="1" customFormat="1" ht="24.95" customHeight="1" x14ac:dyDescent="0.2">
      <c r="A38" s="13"/>
      <c r="B38" s="13"/>
      <c r="C38" s="13" t="s">
        <v>283</v>
      </c>
      <c r="D38" s="18" t="s">
        <v>386</v>
      </c>
      <c r="E38" s="18" t="s">
        <v>212</v>
      </c>
      <c r="F38" s="327"/>
      <c r="G38" s="19"/>
      <c r="H38" s="122"/>
    </row>
    <row r="39" spans="1:8" s="1" customFormat="1" ht="24.95" customHeight="1" x14ac:dyDescent="0.2">
      <c r="A39" s="13"/>
      <c r="B39" s="13"/>
      <c r="C39" s="13" t="s">
        <v>283</v>
      </c>
      <c r="D39" s="18" t="s">
        <v>442</v>
      </c>
      <c r="E39" s="18" t="s">
        <v>212</v>
      </c>
      <c r="F39" s="328"/>
      <c r="G39" s="19"/>
      <c r="H39" s="122"/>
    </row>
    <row r="40" spans="1:8" s="1" customFormat="1" ht="24.95" customHeight="1" x14ac:dyDescent="0.2">
      <c r="A40" s="22" t="s">
        <v>13</v>
      </c>
      <c r="B40" s="22" t="s">
        <v>33</v>
      </c>
      <c r="C40" s="22" t="s">
        <v>12</v>
      </c>
      <c r="D40" s="22" t="s">
        <v>11</v>
      </c>
      <c r="E40" s="123" t="s">
        <v>439</v>
      </c>
      <c r="F40" s="112" t="s">
        <v>51</v>
      </c>
      <c r="G40" s="22" t="s">
        <v>14</v>
      </c>
      <c r="H40" s="124">
        <v>0</v>
      </c>
    </row>
    <row r="41" spans="1:8" s="1" customFormat="1" ht="24.95" customHeight="1" x14ac:dyDescent="0.2">
      <c r="A41" s="13"/>
      <c r="B41" s="13"/>
      <c r="C41" s="13" t="s">
        <v>287</v>
      </c>
      <c r="D41" s="18" t="s">
        <v>397</v>
      </c>
      <c r="E41" s="18" t="s">
        <v>212</v>
      </c>
      <c r="F41" s="326"/>
      <c r="G41" s="19"/>
      <c r="H41" s="122"/>
    </row>
    <row r="42" spans="1:8" s="1" customFormat="1" ht="24.95" customHeight="1" x14ac:dyDescent="0.2">
      <c r="A42" s="13"/>
      <c r="B42" s="13"/>
      <c r="C42" s="13" t="s">
        <v>287</v>
      </c>
      <c r="D42" s="18" t="s">
        <v>382</v>
      </c>
      <c r="E42" s="18" t="s">
        <v>212</v>
      </c>
      <c r="F42" s="327"/>
      <c r="G42" s="19"/>
      <c r="H42" s="122"/>
    </row>
    <row r="43" spans="1:8" s="1" customFormat="1" ht="24.95" customHeight="1" x14ac:dyDescent="0.2">
      <c r="A43" s="13"/>
      <c r="B43" s="13"/>
      <c r="C43" s="13" t="s">
        <v>287</v>
      </c>
      <c r="D43" s="18" t="s">
        <v>440</v>
      </c>
      <c r="E43" s="18" t="s">
        <v>212</v>
      </c>
      <c r="F43" s="327"/>
      <c r="G43" s="19"/>
      <c r="H43" s="122"/>
    </row>
    <row r="44" spans="1:8" s="1" customFormat="1" ht="24.95" customHeight="1" x14ac:dyDescent="0.2">
      <c r="A44" s="13"/>
      <c r="B44" s="13"/>
      <c r="C44" s="13" t="s">
        <v>287</v>
      </c>
      <c r="D44" s="18" t="s">
        <v>441</v>
      </c>
      <c r="E44" s="18" t="s">
        <v>212</v>
      </c>
      <c r="F44" s="327"/>
      <c r="G44" s="19"/>
      <c r="H44" s="122"/>
    </row>
    <row r="45" spans="1:8" s="1" customFormat="1" ht="24.95" customHeight="1" x14ac:dyDescent="0.2">
      <c r="A45" s="13"/>
      <c r="B45" s="13"/>
      <c r="C45" s="13" t="s">
        <v>287</v>
      </c>
      <c r="D45" s="18" t="s">
        <v>386</v>
      </c>
      <c r="E45" s="18" t="s">
        <v>212</v>
      </c>
      <c r="F45" s="327"/>
      <c r="G45" s="19"/>
      <c r="H45" s="122"/>
    </row>
    <row r="46" spans="1:8" s="1" customFormat="1" ht="24.95" customHeight="1" x14ac:dyDescent="0.2">
      <c r="A46" s="13"/>
      <c r="B46" s="13"/>
      <c r="C46" s="13" t="s">
        <v>287</v>
      </c>
      <c r="D46" s="18" t="s">
        <v>442</v>
      </c>
      <c r="E46" s="18" t="s">
        <v>212</v>
      </c>
      <c r="F46" s="328"/>
      <c r="G46" s="19"/>
      <c r="H46" s="122"/>
    </row>
    <row r="47" spans="1:8" ht="20.25" x14ac:dyDescent="0.3">
      <c r="A47" s="312" t="s">
        <v>15</v>
      </c>
      <c r="B47" s="312"/>
      <c r="C47" s="312"/>
      <c r="D47" s="312"/>
      <c r="E47" s="312"/>
      <c r="F47" s="312"/>
      <c r="G47" s="312"/>
      <c r="H47" s="73">
        <f>SUM(H11:H29)</f>
        <v>0</v>
      </c>
    </row>
    <row r="48" spans="1:8" ht="23.25" x14ac:dyDescent="0.2">
      <c r="A48" s="313" t="s">
        <v>51</v>
      </c>
      <c r="B48" s="313"/>
      <c r="C48" s="313"/>
      <c r="D48" s="313"/>
      <c r="E48" s="313"/>
      <c r="F48" s="313"/>
      <c r="G48" s="313"/>
      <c r="H48" s="313"/>
    </row>
    <row r="49" spans="1:8" ht="23.25" x14ac:dyDescent="0.2">
      <c r="A49" s="314" t="s">
        <v>36</v>
      </c>
      <c r="B49" s="314"/>
      <c r="C49" s="314"/>
      <c r="D49" s="314"/>
      <c r="E49" s="314"/>
      <c r="F49" s="314"/>
      <c r="G49" s="314"/>
      <c r="H49" s="314"/>
    </row>
  </sheetData>
  <mergeCells count="30">
    <mergeCell ref="F27:F32"/>
    <mergeCell ref="F34:F39"/>
    <mergeCell ref="A1:H1"/>
    <mergeCell ref="A2:H2"/>
    <mergeCell ref="A3:H3"/>
    <mergeCell ref="A4:H4"/>
    <mergeCell ref="A24:B24"/>
    <mergeCell ref="C24:D24"/>
    <mergeCell ref="F11:F16"/>
    <mergeCell ref="F24:F25"/>
    <mergeCell ref="A8:A9"/>
    <mergeCell ref="B8:B9"/>
    <mergeCell ref="C8:C9"/>
    <mergeCell ref="D8:D9"/>
    <mergeCell ref="A49:H49"/>
    <mergeCell ref="A5:H5"/>
    <mergeCell ref="A6:H6"/>
    <mergeCell ref="A47:G47"/>
    <mergeCell ref="A48:H48"/>
    <mergeCell ref="G24:G25"/>
    <mergeCell ref="H24:H25"/>
    <mergeCell ref="G7:G9"/>
    <mergeCell ref="H7:H9"/>
    <mergeCell ref="F18:F23"/>
    <mergeCell ref="E24:E25"/>
    <mergeCell ref="A7:B7"/>
    <mergeCell ref="C7:D7"/>
    <mergeCell ref="E7:E8"/>
    <mergeCell ref="F41:F46"/>
    <mergeCell ref="F7:F9"/>
  </mergeCells>
  <phoneticPr fontId="31" type="noConversion"/>
  <hyperlinks>
    <hyperlink ref="A7:B7" location="Table_of_Contents" display="Table of Contents" xr:uid="{00000000-0004-0000-0E00-000000000000}"/>
    <hyperlink ref="C7:D7" location="Additional_Items" display="Add Items" xr:uid="{00000000-0004-0000-0E00-000001000000}"/>
    <hyperlink ref="A24:B24" location="Table_of_Contents" display="Table of Contents" xr:uid="{00000000-0004-0000-0E00-000002000000}"/>
    <hyperlink ref="C24:D24" location="Additional_Items" display="Add Items" xr:uid="{00000000-0004-0000-0E00-000003000000}"/>
    <hyperlink ref="E9" r:id="rId1" xr:uid="{00000000-0004-0000-0E00-000004000000}"/>
    <hyperlink ref="A6:H6" location="Summary" display="Summary" xr:uid="{00000000-0004-0000-0E00-000005000000}"/>
    <hyperlink ref="A48:H48" location="Summary" display="Summary" xr:uid="{00000000-0004-0000-0E00-000006000000}"/>
  </hyperlinks>
  <pageMargins left="0.75" right="0.75" top="1" bottom="1" header="0.5" footer="0.5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248"/>
  <sheetViews>
    <sheetView showZeros="0" tabSelected="1" topLeftCell="A25" zoomScale="60" workbookViewId="0">
      <selection activeCell="F33" sqref="F33:F37"/>
    </sheetView>
  </sheetViews>
  <sheetFormatPr defaultRowHeight="12.75" x14ac:dyDescent="0.2"/>
  <cols>
    <col min="1" max="2" width="20.140625" customWidth="1"/>
    <col min="3" max="3" width="23.85546875" customWidth="1"/>
    <col min="4" max="4" width="57.28515625" customWidth="1"/>
    <col min="5" max="5" width="101" customWidth="1"/>
    <col min="6" max="6" width="21" customWidth="1"/>
    <col min="7" max="7" width="23.5703125" customWidth="1"/>
  </cols>
  <sheetData>
    <row r="1" spans="1:7" ht="30" x14ac:dyDescent="0.2">
      <c r="A1" s="303" t="s">
        <v>1</v>
      </c>
      <c r="B1" s="303"/>
      <c r="C1" s="303"/>
      <c r="D1" s="303"/>
      <c r="E1" s="303"/>
      <c r="F1" s="303"/>
      <c r="G1" s="303"/>
    </row>
    <row r="2" spans="1:7" ht="23.25" x14ac:dyDescent="0.2">
      <c r="A2" s="304" t="s">
        <v>358</v>
      </c>
      <c r="B2" s="304"/>
      <c r="C2" s="304"/>
      <c r="D2" s="304"/>
      <c r="E2" s="304"/>
      <c r="F2" s="304"/>
      <c r="G2" s="304"/>
    </row>
    <row r="3" spans="1:7" ht="20.25" x14ac:dyDescent="0.2">
      <c r="A3" s="305" t="s">
        <v>366</v>
      </c>
      <c r="B3" s="305"/>
      <c r="C3" s="305"/>
      <c r="D3" s="305"/>
      <c r="E3" s="305"/>
      <c r="F3" s="305"/>
      <c r="G3" s="305"/>
    </row>
    <row r="4" spans="1:7" ht="20.25" x14ac:dyDescent="0.2">
      <c r="A4" s="305" t="s">
        <v>357</v>
      </c>
      <c r="B4" s="305"/>
      <c r="C4" s="305"/>
      <c r="D4" s="305"/>
      <c r="E4" s="305"/>
      <c r="F4" s="305"/>
      <c r="G4" s="305"/>
    </row>
    <row r="5" spans="1:7" ht="337.5" customHeight="1" x14ac:dyDescent="0.2">
      <c r="A5" s="309"/>
      <c r="B5" s="309"/>
      <c r="C5" s="309"/>
      <c r="D5" s="309"/>
      <c r="E5" s="309"/>
      <c r="F5" s="309"/>
      <c r="G5" s="309"/>
    </row>
    <row r="6" spans="1:7" ht="23.25" x14ac:dyDescent="0.2">
      <c r="A6" s="308" t="s">
        <v>51</v>
      </c>
      <c r="B6" s="308"/>
      <c r="C6" s="308"/>
      <c r="D6" s="308"/>
      <c r="E6" s="308"/>
      <c r="F6" s="308"/>
      <c r="G6" s="308"/>
    </row>
    <row r="7" spans="1:7" s="1" customFormat="1" ht="24.95" customHeight="1" x14ac:dyDescent="0.2">
      <c r="A7" s="368" t="s">
        <v>143</v>
      </c>
      <c r="B7" s="368"/>
      <c r="C7" s="356" t="s">
        <v>144</v>
      </c>
      <c r="D7" s="356"/>
      <c r="E7" s="348" t="s">
        <v>216</v>
      </c>
      <c r="F7" s="276" t="s">
        <v>14</v>
      </c>
      <c r="G7" s="276" t="s">
        <v>15</v>
      </c>
    </row>
    <row r="8" spans="1:7" s="1" customFormat="1" ht="24.95" customHeight="1" x14ac:dyDescent="0.2">
      <c r="A8" s="348" t="s">
        <v>13</v>
      </c>
      <c r="B8" s="348" t="s">
        <v>33</v>
      </c>
      <c r="C8" s="348" t="s">
        <v>12</v>
      </c>
      <c r="D8" s="348" t="s">
        <v>11</v>
      </c>
      <c r="E8" s="349"/>
      <c r="F8" s="276"/>
      <c r="G8" s="276"/>
    </row>
    <row r="9" spans="1:7" s="1" customFormat="1" ht="24.95" customHeight="1" x14ac:dyDescent="0.2">
      <c r="A9" s="348"/>
      <c r="B9" s="348"/>
      <c r="C9" s="348"/>
      <c r="D9" s="348"/>
      <c r="E9" s="87" t="s">
        <v>249</v>
      </c>
      <c r="F9" s="276"/>
      <c r="G9" s="276"/>
    </row>
    <row r="10" spans="1:7" s="1" customFormat="1" ht="24.95" customHeight="1" x14ac:dyDescent="0.2">
      <c r="A10" s="22" t="s">
        <v>13</v>
      </c>
      <c r="B10" s="22" t="s">
        <v>33</v>
      </c>
      <c r="C10" s="22" t="s">
        <v>12</v>
      </c>
      <c r="D10" s="22" t="s">
        <v>11</v>
      </c>
      <c r="E10" s="63" t="s">
        <v>216</v>
      </c>
      <c r="F10" s="105" t="s">
        <v>14</v>
      </c>
      <c r="G10" s="105" t="s">
        <v>15</v>
      </c>
    </row>
    <row r="11" spans="1:7" s="1" customFormat="1" ht="24.95" customHeight="1" x14ac:dyDescent="0.2">
      <c r="A11" s="13">
        <v>0</v>
      </c>
      <c r="B11" s="13"/>
      <c r="C11" s="13" t="s">
        <v>250</v>
      </c>
      <c r="D11" s="18" t="s">
        <v>373</v>
      </c>
      <c r="E11" s="62" t="s">
        <v>251</v>
      </c>
      <c r="F11" s="19">
        <v>0</v>
      </c>
      <c r="G11" s="3">
        <f t="shared" ref="G11:G16" si="0">A11*F11</f>
        <v>0</v>
      </c>
    </row>
    <row r="12" spans="1:7" s="1" customFormat="1" ht="24.95" customHeight="1" x14ac:dyDescent="0.2">
      <c r="A12" s="13"/>
      <c r="B12" s="13"/>
      <c r="C12" s="13" t="s">
        <v>250</v>
      </c>
      <c r="D12" s="18" t="s">
        <v>433</v>
      </c>
      <c r="E12" s="62" t="s">
        <v>251</v>
      </c>
      <c r="F12" s="19">
        <v>0</v>
      </c>
      <c r="G12" s="3">
        <f t="shared" si="0"/>
        <v>0</v>
      </c>
    </row>
    <row r="13" spans="1:7" s="1" customFormat="1" ht="24.95" customHeight="1" x14ac:dyDescent="0.2">
      <c r="A13" s="13"/>
      <c r="B13" s="13"/>
      <c r="C13" s="13" t="s">
        <v>250</v>
      </c>
      <c r="D13" s="18" t="s">
        <v>443</v>
      </c>
      <c r="E13" s="62" t="s">
        <v>251</v>
      </c>
      <c r="F13" s="19">
        <v>0</v>
      </c>
      <c r="G13" s="3">
        <f t="shared" si="0"/>
        <v>0</v>
      </c>
    </row>
    <row r="14" spans="1:7" s="1" customFormat="1" ht="24.95" customHeight="1" x14ac:dyDescent="0.2">
      <c r="A14" s="13"/>
      <c r="B14" s="13"/>
      <c r="C14" s="13" t="s">
        <v>250</v>
      </c>
      <c r="D14" s="18" t="s">
        <v>433</v>
      </c>
      <c r="E14" s="62" t="s">
        <v>251</v>
      </c>
      <c r="F14" s="19">
        <v>0</v>
      </c>
      <c r="G14" s="3">
        <f t="shared" si="0"/>
        <v>0</v>
      </c>
    </row>
    <row r="15" spans="1:7" s="1" customFormat="1" ht="24.95" customHeight="1" x14ac:dyDescent="0.2">
      <c r="A15" s="13"/>
      <c r="B15" s="13"/>
      <c r="C15" s="13" t="s">
        <v>250</v>
      </c>
      <c r="D15" s="18" t="s">
        <v>444</v>
      </c>
      <c r="E15" s="62" t="s">
        <v>251</v>
      </c>
      <c r="F15" s="19">
        <v>0</v>
      </c>
      <c r="G15" s="3">
        <f t="shared" si="0"/>
        <v>0</v>
      </c>
    </row>
    <row r="16" spans="1:7" s="1" customFormat="1" ht="24.95" customHeight="1" x14ac:dyDescent="0.2">
      <c r="A16" s="13"/>
      <c r="B16" s="13"/>
      <c r="C16" s="13" t="s">
        <v>250</v>
      </c>
      <c r="D16" s="18" t="s">
        <v>445</v>
      </c>
      <c r="E16" s="62" t="s">
        <v>251</v>
      </c>
      <c r="F16" s="19">
        <v>0</v>
      </c>
      <c r="G16" s="3">
        <f t="shared" si="0"/>
        <v>0</v>
      </c>
    </row>
    <row r="17" spans="1:7" s="1" customFormat="1" ht="24.95" customHeight="1" x14ac:dyDescent="0.2">
      <c r="A17" s="22" t="s">
        <v>13</v>
      </c>
      <c r="B17" s="22" t="s">
        <v>33</v>
      </c>
      <c r="C17" s="22" t="s">
        <v>12</v>
      </c>
      <c r="D17" s="22" t="s">
        <v>11</v>
      </c>
      <c r="E17" s="63" t="s">
        <v>216</v>
      </c>
      <c r="F17" s="105">
        <v>0</v>
      </c>
      <c r="G17" s="105">
        <v>0</v>
      </c>
    </row>
    <row r="18" spans="1:7" s="1" customFormat="1" ht="24.95" customHeight="1" x14ac:dyDescent="0.2">
      <c r="A18" s="13"/>
      <c r="B18" s="13"/>
      <c r="C18" s="13" t="s">
        <v>252</v>
      </c>
      <c r="D18" s="18" t="s">
        <v>373</v>
      </c>
      <c r="E18" s="62" t="s">
        <v>251</v>
      </c>
      <c r="F18" s="19">
        <v>0</v>
      </c>
      <c r="G18" s="3">
        <f t="shared" ref="G18:G23" si="1">A18*F18</f>
        <v>0</v>
      </c>
    </row>
    <row r="19" spans="1:7" s="1" customFormat="1" ht="24.95" customHeight="1" x14ac:dyDescent="0.2">
      <c r="A19" s="13"/>
      <c r="B19" s="13"/>
      <c r="C19" s="13" t="s">
        <v>252</v>
      </c>
      <c r="D19" s="18" t="s">
        <v>433</v>
      </c>
      <c r="E19" s="62" t="s">
        <v>251</v>
      </c>
      <c r="F19" s="19">
        <v>0</v>
      </c>
      <c r="G19" s="3">
        <f t="shared" si="1"/>
        <v>0</v>
      </c>
    </row>
    <row r="20" spans="1:7" s="1" customFormat="1" ht="24.95" customHeight="1" x14ac:dyDescent="0.2">
      <c r="A20" s="13"/>
      <c r="B20" s="13"/>
      <c r="C20" s="13" t="s">
        <v>252</v>
      </c>
      <c r="D20" s="18" t="s">
        <v>443</v>
      </c>
      <c r="E20" s="62" t="s">
        <v>251</v>
      </c>
      <c r="F20" s="19">
        <v>0</v>
      </c>
      <c r="G20" s="3">
        <f t="shared" si="1"/>
        <v>0</v>
      </c>
    </row>
    <row r="21" spans="1:7" s="1" customFormat="1" ht="24.95" customHeight="1" x14ac:dyDescent="0.2">
      <c r="A21" s="13"/>
      <c r="B21" s="13"/>
      <c r="C21" s="13" t="s">
        <v>252</v>
      </c>
      <c r="D21" s="18" t="s">
        <v>433</v>
      </c>
      <c r="E21" s="62" t="s">
        <v>251</v>
      </c>
      <c r="F21" s="19">
        <v>0</v>
      </c>
      <c r="G21" s="3">
        <f t="shared" si="1"/>
        <v>0</v>
      </c>
    </row>
    <row r="22" spans="1:7" s="1" customFormat="1" ht="24.95" customHeight="1" x14ac:dyDescent="0.2">
      <c r="A22" s="13"/>
      <c r="B22" s="13"/>
      <c r="C22" s="13" t="s">
        <v>252</v>
      </c>
      <c r="D22" s="18" t="s">
        <v>444</v>
      </c>
      <c r="E22" s="62" t="s">
        <v>251</v>
      </c>
      <c r="F22" s="19">
        <v>0</v>
      </c>
      <c r="G22" s="3">
        <f t="shared" si="1"/>
        <v>0</v>
      </c>
    </row>
    <row r="23" spans="1:7" s="1" customFormat="1" ht="24.95" customHeight="1" x14ac:dyDescent="0.2">
      <c r="A23" s="13"/>
      <c r="B23" s="13"/>
      <c r="C23" s="13" t="s">
        <v>252</v>
      </c>
      <c r="D23" s="18" t="s">
        <v>445</v>
      </c>
      <c r="E23" s="62" t="s">
        <v>251</v>
      </c>
      <c r="F23" s="19">
        <v>0</v>
      </c>
      <c r="G23" s="3">
        <f t="shared" si="1"/>
        <v>0</v>
      </c>
    </row>
    <row r="24" spans="1:7" s="1" customFormat="1" ht="24.95" customHeight="1" x14ac:dyDescent="0.2">
      <c r="A24" s="22" t="s">
        <v>13</v>
      </c>
      <c r="B24" s="22" t="s">
        <v>33</v>
      </c>
      <c r="C24" s="22" t="s">
        <v>12</v>
      </c>
      <c r="D24" s="22" t="s">
        <v>11</v>
      </c>
      <c r="E24" s="63" t="s">
        <v>216</v>
      </c>
      <c r="F24" s="105" t="s">
        <v>14</v>
      </c>
      <c r="G24" s="105">
        <v>0</v>
      </c>
    </row>
    <row r="25" spans="1:7" s="1" customFormat="1" ht="24.95" customHeight="1" x14ac:dyDescent="0.2">
      <c r="A25" s="13">
        <v>0</v>
      </c>
      <c r="B25" s="13"/>
      <c r="C25" s="13" t="s">
        <v>253</v>
      </c>
      <c r="D25" s="18" t="s">
        <v>373</v>
      </c>
      <c r="E25" s="62" t="s">
        <v>251</v>
      </c>
      <c r="F25" s="19">
        <v>0</v>
      </c>
      <c r="G25" s="3">
        <f t="shared" ref="G25:G32" si="2">A25*F25</f>
        <v>0</v>
      </c>
    </row>
    <row r="26" spans="1:7" s="1" customFormat="1" ht="24.95" customHeight="1" x14ac:dyDescent="0.2">
      <c r="A26" s="13"/>
      <c r="B26" s="13"/>
      <c r="C26" s="13" t="s">
        <v>253</v>
      </c>
      <c r="D26" s="18" t="s">
        <v>433</v>
      </c>
      <c r="E26" s="62" t="s">
        <v>251</v>
      </c>
      <c r="F26" s="19">
        <v>0</v>
      </c>
      <c r="G26" s="3">
        <f t="shared" si="2"/>
        <v>0</v>
      </c>
    </row>
    <row r="27" spans="1:7" s="1" customFormat="1" ht="24.95" customHeight="1" x14ac:dyDescent="0.2">
      <c r="A27" s="13"/>
      <c r="B27" s="13"/>
      <c r="C27" s="13" t="s">
        <v>253</v>
      </c>
      <c r="D27" s="18" t="s">
        <v>443</v>
      </c>
      <c r="E27" s="62" t="s">
        <v>251</v>
      </c>
      <c r="F27" s="19">
        <v>0</v>
      </c>
      <c r="G27" s="3">
        <f t="shared" si="2"/>
        <v>0</v>
      </c>
    </row>
    <row r="28" spans="1:7" s="1" customFormat="1" ht="24.95" customHeight="1" x14ac:dyDescent="0.2">
      <c r="A28" s="13">
        <v>0</v>
      </c>
      <c r="B28" s="13"/>
      <c r="C28" s="13" t="s">
        <v>253</v>
      </c>
      <c r="D28" s="18" t="s">
        <v>433</v>
      </c>
      <c r="E28" s="62" t="s">
        <v>251</v>
      </c>
      <c r="F28" s="19">
        <v>15</v>
      </c>
      <c r="G28" s="3">
        <f t="shared" si="2"/>
        <v>0</v>
      </c>
    </row>
    <row r="29" spans="1:7" s="1" customFormat="1" ht="24.95" customHeight="1" x14ac:dyDescent="0.2">
      <c r="A29" s="13"/>
      <c r="B29" s="13"/>
      <c r="C29" s="13" t="s">
        <v>253</v>
      </c>
      <c r="D29" s="18" t="s">
        <v>444</v>
      </c>
      <c r="E29" s="62" t="s">
        <v>251</v>
      </c>
      <c r="F29" s="19">
        <v>0</v>
      </c>
      <c r="G29" s="3">
        <f t="shared" si="2"/>
        <v>0</v>
      </c>
    </row>
    <row r="30" spans="1:7" s="1" customFormat="1" ht="24.95" customHeight="1" x14ac:dyDescent="0.2">
      <c r="A30" s="13"/>
      <c r="B30" s="13"/>
      <c r="C30" s="13" t="s">
        <v>253</v>
      </c>
      <c r="D30" s="18" t="s">
        <v>445</v>
      </c>
      <c r="E30" s="62" t="s">
        <v>251</v>
      </c>
      <c r="F30" s="19">
        <v>0</v>
      </c>
      <c r="G30" s="3">
        <f t="shared" si="2"/>
        <v>0</v>
      </c>
    </row>
    <row r="31" spans="1:7" s="1" customFormat="1" ht="24.95" customHeight="1" x14ac:dyDescent="0.2">
      <c r="A31" s="22" t="s">
        <v>13</v>
      </c>
      <c r="B31" s="22" t="s">
        <v>33</v>
      </c>
      <c r="C31" s="22" t="s">
        <v>12</v>
      </c>
      <c r="D31" s="22" t="s">
        <v>11</v>
      </c>
      <c r="E31" s="63" t="s">
        <v>598</v>
      </c>
      <c r="F31" s="105" t="s">
        <v>14</v>
      </c>
      <c r="G31" s="105">
        <v>0</v>
      </c>
    </row>
    <row r="32" spans="1:7" s="1" customFormat="1" ht="24.95" customHeight="1" x14ac:dyDescent="0.2">
      <c r="A32" s="13">
        <v>0</v>
      </c>
      <c r="B32" s="13"/>
      <c r="C32" s="13" t="s">
        <v>254</v>
      </c>
      <c r="D32" s="18" t="s">
        <v>373</v>
      </c>
      <c r="E32" s="62" t="s">
        <v>251</v>
      </c>
      <c r="F32" s="19">
        <v>1.69</v>
      </c>
      <c r="G32" s="3">
        <f t="shared" si="2"/>
        <v>0</v>
      </c>
    </row>
    <row r="33" spans="1:7" s="1" customFormat="1" ht="24.95" customHeight="1" x14ac:dyDescent="0.2">
      <c r="A33" s="13"/>
      <c r="B33" s="13"/>
      <c r="C33" s="13" t="s">
        <v>254</v>
      </c>
      <c r="D33" s="18" t="s">
        <v>433</v>
      </c>
      <c r="E33" s="62" t="s">
        <v>251</v>
      </c>
      <c r="F33" s="19">
        <v>1.69</v>
      </c>
      <c r="G33" s="3">
        <f>A33*F33</f>
        <v>0</v>
      </c>
    </row>
    <row r="34" spans="1:7" s="1" customFormat="1" ht="24.95" customHeight="1" x14ac:dyDescent="0.2">
      <c r="A34" s="13"/>
      <c r="B34" s="13"/>
      <c r="C34" s="13" t="s">
        <v>254</v>
      </c>
      <c r="D34" s="18" t="s">
        <v>443</v>
      </c>
      <c r="E34" s="62" t="s">
        <v>251</v>
      </c>
      <c r="F34" s="19">
        <v>1.69</v>
      </c>
      <c r="G34" s="3">
        <f>A34*F34</f>
        <v>0</v>
      </c>
    </row>
    <row r="35" spans="1:7" s="1" customFormat="1" ht="24.95" customHeight="1" x14ac:dyDescent="0.2">
      <c r="A35" s="13"/>
      <c r="B35" s="13"/>
      <c r="C35" s="13" t="s">
        <v>254</v>
      </c>
      <c r="D35" s="18" t="s">
        <v>433</v>
      </c>
      <c r="E35" s="62" t="s">
        <v>251</v>
      </c>
      <c r="F35" s="19">
        <v>1.69</v>
      </c>
      <c r="G35" s="3">
        <f>A35*F35</f>
        <v>0</v>
      </c>
    </row>
    <row r="36" spans="1:7" s="1" customFormat="1" ht="24.95" customHeight="1" x14ac:dyDescent="0.2">
      <c r="A36" s="13"/>
      <c r="B36" s="13"/>
      <c r="C36" s="13" t="s">
        <v>254</v>
      </c>
      <c r="D36" s="18" t="s">
        <v>444</v>
      </c>
      <c r="E36" s="62" t="s">
        <v>251</v>
      </c>
      <c r="F36" s="19">
        <v>1.69</v>
      </c>
      <c r="G36" s="3">
        <f>A36*F36</f>
        <v>0</v>
      </c>
    </row>
    <row r="37" spans="1:7" s="1" customFormat="1" ht="24.95" customHeight="1" x14ac:dyDescent="0.2">
      <c r="A37" s="13"/>
      <c r="B37" s="13"/>
      <c r="C37" s="13" t="s">
        <v>254</v>
      </c>
      <c r="D37" s="18" t="s">
        <v>445</v>
      </c>
      <c r="E37" s="62" t="s">
        <v>251</v>
      </c>
      <c r="F37" s="19">
        <v>1.69</v>
      </c>
      <c r="G37" s="3">
        <f>A37*F37</f>
        <v>0</v>
      </c>
    </row>
    <row r="38" spans="1:7" s="1" customFormat="1" ht="24.95" customHeight="1" x14ac:dyDescent="0.2">
      <c r="A38" s="22" t="s">
        <v>13</v>
      </c>
      <c r="B38" s="22" t="s">
        <v>33</v>
      </c>
      <c r="C38" s="22" t="s">
        <v>12</v>
      </c>
      <c r="D38" s="22" t="s">
        <v>11</v>
      </c>
      <c r="E38" s="63" t="s">
        <v>216</v>
      </c>
      <c r="F38" s="105" t="s">
        <v>14</v>
      </c>
      <c r="G38" s="105">
        <v>0</v>
      </c>
    </row>
    <row r="39" spans="1:7" s="1" customFormat="1" ht="24.95" customHeight="1" x14ac:dyDescent="0.2">
      <c r="A39" s="13">
        <v>0</v>
      </c>
      <c r="B39" s="13"/>
      <c r="C39" s="13" t="s">
        <v>255</v>
      </c>
      <c r="D39" s="18" t="s">
        <v>373</v>
      </c>
      <c r="E39" s="62" t="s">
        <v>251</v>
      </c>
      <c r="F39" s="19">
        <v>0</v>
      </c>
      <c r="G39" s="3">
        <f t="shared" ref="G39:G44" si="3">A39*F39</f>
        <v>0</v>
      </c>
    </row>
    <row r="40" spans="1:7" s="1" customFormat="1" ht="24.95" customHeight="1" x14ac:dyDescent="0.2">
      <c r="A40" s="13"/>
      <c r="B40" s="13"/>
      <c r="C40" s="13" t="s">
        <v>255</v>
      </c>
      <c r="D40" s="18" t="s">
        <v>433</v>
      </c>
      <c r="E40" s="62" t="s">
        <v>251</v>
      </c>
      <c r="F40" s="19"/>
      <c r="G40" s="3">
        <f t="shared" si="3"/>
        <v>0</v>
      </c>
    </row>
    <row r="41" spans="1:7" s="1" customFormat="1" ht="24.95" customHeight="1" x14ac:dyDescent="0.2">
      <c r="A41" s="13"/>
      <c r="B41" s="13"/>
      <c r="C41" s="13" t="s">
        <v>255</v>
      </c>
      <c r="D41" s="18" t="s">
        <v>443</v>
      </c>
      <c r="E41" s="62" t="s">
        <v>251</v>
      </c>
      <c r="F41" s="19">
        <v>0</v>
      </c>
      <c r="G41" s="3">
        <f t="shared" si="3"/>
        <v>0</v>
      </c>
    </row>
    <row r="42" spans="1:7" s="1" customFormat="1" ht="24.95" customHeight="1" x14ac:dyDescent="0.2">
      <c r="A42" s="13"/>
      <c r="B42" s="13"/>
      <c r="C42" s="13" t="s">
        <v>255</v>
      </c>
      <c r="D42" s="18" t="s">
        <v>433</v>
      </c>
      <c r="E42" s="62" t="s">
        <v>251</v>
      </c>
      <c r="F42" s="19">
        <v>0</v>
      </c>
      <c r="G42" s="3">
        <f t="shared" si="3"/>
        <v>0</v>
      </c>
    </row>
    <row r="43" spans="1:7" s="1" customFormat="1" ht="24.95" customHeight="1" x14ac:dyDescent="0.2">
      <c r="A43" s="13"/>
      <c r="B43" s="13"/>
      <c r="C43" s="13" t="s">
        <v>255</v>
      </c>
      <c r="D43" s="18" t="s">
        <v>444</v>
      </c>
      <c r="E43" s="62" t="s">
        <v>251</v>
      </c>
      <c r="F43" s="19">
        <v>0</v>
      </c>
      <c r="G43" s="3">
        <f t="shared" si="3"/>
        <v>0</v>
      </c>
    </row>
    <row r="44" spans="1:7" s="1" customFormat="1" ht="24.95" customHeight="1" x14ac:dyDescent="0.2">
      <c r="A44" s="13"/>
      <c r="B44" s="13"/>
      <c r="C44" s="13" t="s">
        <v>255</v>
      </c>
      <c r="D44" s="18" t="s">
        <v>445</v>
      </c>
      <c r="E44" s="62" t="s">
        <v>251</v>
      </c>
      <c r="F44" s="19">
        <v>0</v>
      </c>
      <c r="G44" s="3">
        <f t="shared" si="3"/>
        <v>0</v>
      </c>
    </row>
    <row r="45" spans="1:7" s="1" customFormat="1" ht="24.95" customHeight="1" x14ac:dyDescent="0.2">
      <c r="A45" s="22" t="s">
        <v>13</v>
      </c>
      <c r="B45" s="22" t="s">
        <v>33</v>
      </c>
      <c r="C45" s="22" t="s">
        <v>12</v>
      </c>
      <c r="D45" s="22" t="s">
        <v>11</v>
      </c>
      <c r="E45" s="63" t="s">
        <v>446</v>
      </c>
      <c r="F45" s="105" t="s">
        <v>14</v>
      </c>
      <c r="G45" s="105">
        <v>0</v>
      </c>
    </row>
    <row r="46" spans="1:7" s="1" customFormat="1" ht="24.95" customHeight="1" x14ac:dyDescent="0.2">
      <c r="A46" s="13">
        <v>0</v>
      </c>
      <c r="B46" s="13"/>
      <c r="C46" s="13" t="s">
        <v>256</v>
      </c>
      <c r="D46" s="18" t="s">
        <v>443</v>
      </c>
      <c r="E46" s="62" t="s">
        <v>257</v>
      </c>
      <c r="F46" s="19">
        <v>7.99</v>
      </c>
      <c r="G46" s="3">
        <f t="shared" ref="G46:G56" si="4">A46*F46</f>
        <v>0</v>
      </c>
    </row>
    <row r="47" spans="1:7" s="1" customFormat="1" ht="24.95" customHeight="1" x14ac:dyDescent="0.2">
      <c r="A47" s="13">
        <v>0</v>
      </c>
      <c r="B47" s="13"/>
      <c r="C47" s="13" t="s">
        <v>258</v>
      </c>
      <c r="D47" s="18" t="s">
        <v>443</v>
      </c>
      <c r="E47" s="62" t="s">
        <v>257</v>
      </c>
      <c r="F47" s="19">
        <v>8.99</v>
      </c>
      <c r="G47" s="3">
        <f t="shared" si="4"/>
        <v>0</v>
      </c>
    </row>
    <row r="48" spans="1:7" s="1" customFormat="1" ht="24.95" customHeight="1" x14ac:dyDescent="0.2">
      <c r="A48" s="13">
        <v>0</v>
      </c>
      <c r="B48" s="13"/>
      <c r="C48" s="13" t="s">
        <v>250</v>
      </c>
      <c r="D48" s="18" t="s">
        <v>443</v>
      </c>
      <c r="E48" s="62" t="s">
        <v>257</v>
      </c>
      <c r="F48" s="19">
        <v>12.96</v>
      </c>
      <c r="G48" s="3">
        <f t="shared" si="4"/>
        <v>0</v>
      </c>
    </row>
    <row r="49" spans="1:7" s="1" customFormat="1" ht="24.95" customHeight="1" x14ac:dyDescent="0.2">
      <c r="A49" s="13">
        <v>0</v>
      </c>
      <c r="B49" s="13"/>
      <c r="C49" s="13" t="s">
        <v>252</v>
      </c>
      <c r="D49" s="18" t="s">
        <v>443</v>
      </c>
      <c r="E49" s="62" t="s">
        <v>257</v>
      </c>
      <c r="F49" s="19">
        <v>14.96</v>
      </c>
      <c r="G49" s="3">
        <f t="shared" si="4"/>
        <v>0</v>
      </c>
    </row>
    <row r="50" spans="1:7" s="1" customFormat="1" ht="24.95" customHeight="1" x14ac:dyDescent="0.2">
      <c r="A50" s="13">
        <v>0</v>
      </c>
      <c r="B50" s="13"/>
      <c r="C50" s="13" t="s">
        <v>253</v>
      </c>
      <c r="D50" s="18" t="s">
        <v>443</v>
      </c>
      <c r="E50" s="62" t="s">
        <v>257</v>
      </c>
      <c r="F50" s="19">
        <v>15.96</v>
      </c>
      <c r="G50" s="3">
        <f t="shared" si="4"/>
        <v>0</v>
      </c>
    </row>
    <row r="51" spans="1:7" s="1" customFormat="1" ht="24.95" customHeight="1" x14ac:dyDescent="0.2">
      <c r="A51" s="13">
        <v>0</v>
      </c>
      <c r="B51" s="13"/>
      <c r="C51" s="13" t="s">
        <v>254</v>
      </c>
      <c r="D51" s="18" t="s">
        <v>443</v>
      </c>
      <c r="E51" s="62" t="s">
        <v>257</v>
      </c>
      <c r="F51" s="19">
        <v>18.96</v>
      </c>
      <c r="G51" s="3">
        <f t="shared" si="4"/>
        <v>0</v>
      </c>
    </row>
    <row r="52" spans="1:7" s="1" customFormat="1" ht="24.95" customHeight="1" x14ac:dyDescent="0.2">
      <c r="A52" s="13">
        <v>0</v>
      </c>
      <c r="B52" s="13"/>
      <c r="C52" s="13" t="s">
        <v>259</v>
      </c>
      <c r="D52" s="18" t="s">
        <v>443</v>
      </c>
      <c r="E52" s="62" t="s">
        <v>257</v>
      </c>
      <c r="F52" s="19">
        <v>31.96</v>
      </c>
      <c r="G52" s="3">
        <f t="shared" si="4"/>
        <v>0</v>
      </c>
    </row>
    <row r="53" spans="1:7" s="1" customFormat="1" ht="24.95" customHeight="1" x14ac:dyDescent="0.2">
      <c r="A53" s="13">
        <v>0</v>
      </c>
      <c r="B53" s="13"/>
      <c r="C53" s="13" t="s">
        <v>260</v>
      </c>
      <c r="D53" s="18" t="s">
        <v>443</v>
      </c>
      <c r="E53" s="62" t="s">
        <v>257</v>
      </c>
      <c r="F53" s="19">
        <v>42.96</v>
      </c>
      <c r="G53" s="3">
        <f t="shared" si="4"/>
        <v>0</v>
      </c>
    </row>
    <row r="54" spans="1:7" s="1" customFormat="1" ht="24.95" customHeight="1" x14ac:dyDescent="0.2">
      <c r="A54" s="13">
        <v>0</v>
      </c>
      <c r="B54" s="13"/>
      <c r="C54" s="13" t="s">
        <v>261</v>
      </c>
      <c r="D54" s="18" t="s">
        <v>443</v>
      </c>
      <c r="E54" s="62" t="s">
        <v>257</v>
      </c>
      <c r="F54" s="19">
        <v>52.96</v>
      </c>
      <c r="G54" s="3">
        <f t="shared" si="4"/>
        <v>0</v>
      </c>
    </row>
    <row r="55" spans="1:7" s="1" customFormat="1" ht="24.95" customHeight="1" x14ac:dyDescent="0.2">
      <c r="A55" s="13">
        <v>0</v>
      </c>
      <c r="B55" s="13"/>
      <c r="C55" s="13" t="s">
        <v>262</v>
      </c>
      <c r="D55" s="18" t="s">
        <v>443</v>
      </c>
      <c r="E55" s="62" t="s">
        <v>257</v>
      </c>
      <c r="F55" s="19">
        <v>0</v>
      </c>
      <c r="G55" s="3">
        <f t="shared" si="4"/>
        <v>0</v>
      </c>
    </row>
    <row r="56" spans="1:7" s="1" customFormat="1" ht="24.95" customHeight="1" x14ac:dyDescent="0.2">
      <c r="A56" s="13">
        <v>0</v>
      </c>
      <c r="B56" s="13"/>
      <c r="C56" s="13" t="s">
        <v>263</v>
      </c>
      <c r="D56" s="18" t="s">
        <v>443</v>
      </c>
      <c r="E56" s="62" t="s">
        <v>257</v>
      </c>
      <c r="F56" s="19">
        <v>0</v>
      </c>
      <c r="G56" s="3">
        <f t="shared" si="4"/>
        <v>0</v>
      </c>
    </row>
    <row r="57" spans="1:7" s="1" customFormat="1" ht="24.95" customHeight="1" x14ac:dyDescent="0.2">
      <c r="A57" s="22" t="s">
        <v>13</v>
      </c>
      <c r="B57" s="22" t="s">
        <v>33</v>
      </c>
      <c r="C57" s="22" t="s">
        <v>12</v>
      </c>
      <c r="D57" s="22" t="s">
        <v>11</v>
      </c>
      <c r="E57" s="63" t="s">
        <v>448</v>
      </c>
      <c r="F57" s="105" t="s">
        <v>14</v>
      </c>
      <c r="G57" s="105">
        <v>0</v>
      </c>
    </row>
    <row r="58" spans="1:7" s="1" customFormat="1" ht="24.95" customHeight="1" x14ac:dyDescent="0.2">
      <c r="A58" s="13"/>
      <c r="B58" s="13"/>
      <c r="C58" s="13" t="s">
        <v>256</v>
      </c>
      <c r="D58" s="18" t="s">
        <v>433</v>
      </c>
      <c r="E58" s="62" t="s">
        <v>447</v>
      </c>
      <c r="F58" s="19">
        <v>7.99</v>
      </c>
      <c r="G58" s="3">
        <f t="shared" ref="G58:G68" si="5">A58*F58</f>
        <v>0</v>
      </c>
    </row>
    <row r="59" spans="1:7" s="1" customFormat="1" ht="24.95" customHeight="1" x14ac:dyDescent="0.2">
      <c r="A59" s="13"/>
      <c r="B59" s="13"/>
      <c r="C59" s="13" t="s">
        <v>258</v>
      </c>
      <c r="D59" s="18" t="s">
        <v>433</v>
      </c>
      <c r="E59" s="62" t="s">
        <v>447</v>
      </c>
      <c r="F59" s="19">
        <v>8.99</v>
      </c>
      <c r="G59" s="3">
        <f t="shared" si="5"/>
        <v>0</v>
      </c>
    </row>
    <row r="60" spans="1:7" s="1" customFormat="1" ht="24.95" customHeight="1" x14ac:dyDescent="0.2">
      <c r="A60" s="13"/>
      <c r="B60" s="13"/>
      <c r="C60" s="13" t="s">
        <v>250</v>
      </c>
      <c r="D60" s="18" t="s">
        <v>433</v>
      </c>
      <c r="E60" s="62" t="s">
        <v>447</v>
      </c>
      <c r="F60" s="19">
        <v>12.96</v>
      </c>
      <c r="G60" s="3">
        <f t="shared" si="5"/>
        <v>0</v>
      </c>
    </row>
    <row r="61" spans="1:7" s="1" customFormat="1" ht="24.95" customHeight="1" x14ac:dyDescent="0.2">
      <c r="A61" s="13"/>
      <c r="B61" s="13"/>
      <c r="C61" s="13" t="s">
        <v>252</v>
      </c>
      <c r="D61" s="18" t="s">
        <v>433</v>
      </c>
      <c r="E61" s="62" t="s">
        <v>447</v>
      </c>
      <c r="F61" s="19">
        <v>14.96</v>
      </c>
      <c r="G61" s="3">
        <f t="shared" si="5"/>
        <v>0</v>
      </c>
    </row>
    <row r="62" spans="1:7" s="1" customFormat="1" ht="24.95" customHeight="1" x14ac:dyDescent="0.2">
      <c r="A62" s="13"/>
      <c r="B62" s="13"/>
      <c r="C62" s="13" t="s">
        <v>253</v>
      </c>
      <c r="D62" s="18" t="s">
        <v>433</v>
      </c>
      <c r="E62" s="62" t="s">
        <v>447</v>
      </c>
      <c r="F62" s="19">
        <v>15.96</v>
      </c>
      <c r="G62" s="3">
        <f t="shared" si="5"/>
        <v>0</v>
      </c>
    </row>
    <row r="63" spans="1:7" s="1" customFormat="1" ht="24.95" customHeight="1" x14ac:dyDescent="0.2">
      <c r="A63" s="13"/>
      <c r="B63" s="13"/>
      <c r="C63" s="13" t="s">
        <v>254</v>
      </c>
      <c r="D63" s="18" t="s">
        <v>433</v>
      </c>
      <c r="E63" s="62" t="s">
        <v>447</v>
      </c>
      <c r="F63" s="19">
        <v>17.96</v>
      </c>
      <c r="G63" s="3">
        <f t="shared" si="5"/>
        <v>0</v>
      </c>
    </row>
    <row r="64" spans="1:7" s="1" customFormat="1" ht="24.95" customHeight="1" x14ac:dyDescent="0.2">
      <c r="A64" s="13"/>
      <c r="B64" s="13"/>
      <c r="C64" s="13" t="s">
        <v>259</v>
      </c>
      <c r="D64" s="18" t="s">
        <v>433</v>
      </c>
      <c r="E64" s="62" t="s">
        <v>447</v>
      </c>
      <c r="F64" s="19">
        <v>30.96</v>
      </c>
      <c r="G64" s="3">
        <f t="shared" si="5"/>
        <v>0</v>
      </c>
    </row>
    <row r="65" spans="1:7" s="1" customFormat="1" ht="24.95" customHeight="1" x14ac:dyDescent="0.2">
      <c r="A65" s="13"/>
      <c r="B65" s="13"/>
      <c r="C65" s="13" t="s">
        <v>260</v>
      </c>
      <c r="D65" s="18" t="s">
        <v>433</v>
      </c>
      <c r="E65" s="62" t="s">
        <v>447</v>
      </c>
      <c r="F65" s="19">
        <v>42.96</v>
      </c>
      <c r="G65" s="3">
        <f t="shared" si="5"/>
        <v>0</v>
      </c>
    </row>
    <row r="66" spans="1:7" s="1" customFormat="1" ht="24.95" customHeight="1" x14ac:dyDescent="0.2">
      <c r="A66" s="13"/>
      <c r="B66" s="13"/>
      <c r="C66" s="13" t="s">
        <v>261</v>
      </c>
      <c r="D66" s="18" t="s">
        <v>433</v>
      </c>
      <c r="E66" s="62" t="s">
        <v>447</v>
      </c>
      <c r="F66" s="19">
        <v>52.96</v>
      </c>
      <c r="G66" s="3">
        <f t="shared" si="5"/>
        <v>0</v>
      </c>
    </row>
    <row r="67" spans="1:7" s="1" customFormat="1" ht="24.95" customHeight="1" x14ac:dyDescent="0.2">
      <c r="A67" s="13"/>
      <c r="B67" s="13"/>
      <c r="C67" s="13" t="s">
        <v>262</v>
      </c>
      <c r="D67" s="18" t="s">
        <v>433</v>
      </c>
      <c r="E67" s="62" t="s">
        <v>447</v>
      </c>
      <c r="F67" s="19">
        <v>0</v>
      </c>
      <c r="G67" s="3">
        <f t="shared" si="5"/>
        <v>0</v>
      </c>
    </row>
    <row r="68" spans="1:7" s="1" customFormat="1" ht="24.95" customHeight="1" x14ac:dyDescent="0.2">
      <c r="A68" s="13"/>
      <c r="B68" s="13"/>
      <c r="C68" s="13" t="s">
        <v>263</v>
      </c>
      <c r="D68" s="18" t="s">
        <v>433</v>
      </c>
      <c r="E68" s="62" t="s">
        <v>447</v>
      </c>
      <c r="F68" s="19">
        <v>0</v>
      </c>
      <c r="G68" s="3">
        <f t="shared" si="5"/>
        <v>0</v>
      </c>
    </row>
    <row r="69" spans="1:7" s="1" customFormat="1" ht="24.95" customHeight="1" x14ac:dyDescent="0.2">
      <c r="A69" s="329" t="s">
        <v>143</v>
      </c>
      <c r="B69" s="330"/>
      <c r="C69" s="336" t="s">
        <v>144</v>
      </c>
      <c r="D69" s="337"/>
      <c r="E69" s="95" t="s">
        <v>289</v>
      </c>
      <c r="F69" s="126" t="s">
        <v>14</v>
      </c>
      <c r="G69" s="107">
        <v>0</v>
      </c>
    </row>
    <row r="70" spans="1:7" s="1" customFormat="1" ht="24.95" customHeight="1" x14ac:dyDescent="0.2">
      <c r="A70" s="118" t="s">
        <v>13</v>
      </c>
      <c r="B70" s="97" t="s">
        <v>33</v>
      </c>
      <c r="C70" s="97" t="s">
        <v>12</v>
      </c>
      <c r="D70" s="97" t="s">
        <v>11</v>
      </c>
      <c r="E70" s="117" t="s">
        <v>289</v>
      </c>
      <c r="F70" s="98" t="s">
        <v>14</v>
      </c>
      <c r="G70" s="98">
        <v>0</v>
      </c>
    </row>
    <row r="71" spans="1:7" s="1" customFormat="1" ht="24.95" customHeight="1" x14ac:dyDescent="0.2">
      <c r="A71" s="13"/>
      <c r="B71" s="13"/>
      <c r="C71" s="13" t="s">
        <v>252</v>
      </c>
      <c r="D71" s="18" t="s">
        <v>397</v>
      </c>
      <c r="E71" s="131" t="s">
        <v>290</v>
      </c>
      <c r="F71" s="130">
        <v>0</v>
      </c>
      <c r="G71" s="3">
        <f>A71*F71</f>
        <v>0</v>
      </c>
    </row>
    <row r="72" spans="1:7" s="1" customFormat="1" ht="24.95" customHeight="1" x14ac:dyDescent="0.2">
      <c r="A72" s="13"/>
      <c r="B72" s="13"/>
      <c r="C72" s="13" t="s">
        <v>252</v>
      </c>
      <c r="D72" s="18" t="s">
        <v>449</v>
      </c>
      <c r="E72" s="131" t="s">
        <v>290</v>
      </c>
      <c r="F72" s="130">
        <v>0</v>
      </c>
      <c r="G72" s="3">
        <f t="shared" ref="G72:G93" si="6">A72*F72</f>
        <v>0</v>
      </c>
    </row>
    <row r="73" spans="1:7" s="1" customFormat="1" ht="24.95" customHeight="1" x14ac:dyDescent="0.2">
      <c r="A73" s="13"/>
      <c r="B73" s="13"/>
      <c r="C73" s="13" t="s">
        <v>252</v>
      </c>
      <c r="D73" s="18" t="s">
        <v>382</v>
      </c>
      <c r="E73" s="131" t="s">
        <v>290</v>
      </c>
      <c r="F73" s="130">
        <v>0</v>
      </c>
      <c r="G73" s="3">
        <f t="shared" si="6"/>
        <v>0</v>
      </c>
    </row>
    <row r="74" spans="1:7" s="1" customFormat="1" ht="24.95" customHeight="1" x14ac:dyDescent="0.2">
      <c r="A74" s="13"/>
      <c r="B74" s="13"/>
      <c r="C74" s="13" t="s">
        <v>252</v>
      </c>
      <c r="D74" s="18" t="s">
        <v>440</v>
      </c>
      <c r="E74" s="131" t="s">
        <v>290</v>
      </c>
      <c r="F74" s="130">
        <v>0</v>
      </c>
      <c r="G74" s="3">
        <f t="shared" si="6"/>
        <v>0</v>
      </c>
    </row>
    <row r="75" spans="1:7" s="1" customFormat="1" ht="24.95" customHeight="1" x14ac:dyDescent="0.2">
      <c r="A75" s="13"/>
      <c r="B75" s="13"/>
      <c r="C75" s="13" t="s">
        <v>252</v>
      </c>
      <c r="D75" s="18" t="s">
        <v>384</v>
      </c>
      <c r="E75" s="131" t="s">
        <v>290</v>
      </c>
      <c r="F75" s="130">
        <v>0</v>
      </c>
      <c r="G75" s="3">
        <f t="shared" si="6"/>
        <v>0</v>
      </c>
    </row>
    <row r="76" spans="1:7" s="1" customFormat="1" ht="24.95" customHeight="1" x14ac:dyDescent="0.2">
      <c r="A76" s="13"/>
      <c r="B76" s="13"/>
      <c r="C76" s="13" t="s">
        <v>252</v>
      </c>
      <c r="D76" s="18" t="s">
        <v>441</v>
      </c>
      <c r="E76" s="131" t="s">
        <v>290</v>
      </c>
      <c r="F76" s="130">
        <v>0</v>
      </c>
      <c r="G76" s="3">
        <f t="shared" si="6"/>
        <v>0</v>
      </c>
    </row>
    <row r="77" spans="1:7" s="1" customFormat="1" ht="24.95" customHeight="1" x14ac:dyDescent="0.2">
      <c r="A77" s="13"/>
      <c r="B77" s="13"/>
      <c r="C77" s="13" t="s">
        <v>252</v>
      </c>
      <c r="D77" s="18" t="s">
        <v>386</v>
      </c>
      <c r="E77" s="131" t="s">
        <v>290</v>
      </c>
      <c r="F77" s="130">
        <v>0</v>
      </c>
      <c r="G77" s="3">
        <f t="shared" si="6"/>
        <v>0</v>
      </c>
    </row>
    <row r="78" spans="1:7" s="1" customFormat="1" ht="24.95" customHeight="1" x14ac:dyDescent="0.2">
      <c r="A78" s="13"/>
      <c r="B78" s="13"/>
      <c r="C78" s="13" t="s">
        <v>252</v>
      </c>
      <c r="D78" s="18" t="s">
        <v>450</v>
      </c>
      <c r="E78" s="131" t="s">
        <v>290</v>
      </c>
      <c r="F78" s="130">
        <v>0</v>
      </c>
      <c r="G78" s="3">
        <f t="shared" si="6"/>
        <v>0</v>
      </c>
    </row>
    <row r="79" spans="1:7" s="1" customFormat="1" ht="24.95" customHeight="1" x14ac:dyDescent="0.2">
      <c r="A79" s="13"/>
      <c r="B79" s="13"/>
      <c r="C79" s="13" t="s">
        <v>252</v>
      </c>
      <c r="D79" s="18" t="s">
        <v>442</v>
      </c>
      <c r="E79" s="131" t="s">
        <v>290</v>
      </c>
      <c r="F79" s="130">
        <v>0</v>
      </c>
      <c r="G79" s="3">
        <f t="shared" si="6"/>
        <v>0</v>
      </c>
    </row>
    <row r="80" spans="1:7" s="1" customFormat="1" ht="24.95" customHeight="1" x14ac:dyDescent="0.2">
      <c r="A80" s="13"/>
      <c r="B80" s="13"/>
      <c r="C80" s="13" t="s">
        <v>252</v>
      </c>
      <c r="D80" s="18" t="s">
        <v>451</v>
      </c>
      <c r="E80" s="131" t="s">
        <v>290</v>
      </c>
      <c r="F80" s="130">
        <v>0</v>
      </c>
      <c r="G80" s="3">
        <f t="shared" si="6"/>
        <v>0</v>
      </c>
    </row>
    <row r="81" spans="1:7" s="1" customFormat="1" ht="24.95" customHeight="1" x14ac:dyDescent="0.2">
      <c r="A81" s="118" t="s">
        <v>13</v>
      </c>
      <c r="B81" s="97" t="s">
        <v>33</v>
      </c>
      <c r="C81" s="97" t="s">
        <v>12</v>
      </c>
      <c r="D81" s="97" t="s">
        <v>11</v>
      </c>
      <c r="E81" s="117" t="s">
        <v>289</v>
      </c>
      <c r="F81" s="98" t="s">
        <v>14</v>
      </c>
      <c r="G81" s="98">
        <v>0</v>
      </c>
    </row>
    <row r="82" spans="1:7" s="1" customFormat="1" ht="24.95" customHeight="1" x14ac:dyDescent="0.2">
      <c r="A82" s="108"/>
      <c r="B82" s="108"/>
      <c r="C82" s="13" t="s">
        <v>253</v>
      </c>
      <c r="D82" s="18" t="s">
        <v>397</v>
      </c>
      <c r="E82" s="62" t="s">
        <v>290</v>
      </c>
      <c r="F82" s="19">
        <v>0</v>
      </c>
      <c r="G82" s="3">
        <f t="shared" si="6"/>
        <v>0</v>
      </c>
    </row>
    <row r="83" spans="1:7" s="1" customFormat="1" ht="24.95" customHeight="1" x14ac:dyDescent="0.2">
      <c r="A83" s="127"/>
      <c r="B83" s="13"/>
      <c r="C83" s="13" t="s">
        <v>253</v>
      </c>
      <c r="D83" s="18" t="s">
        <v>449</v>
      </c>
      <c r="E83" s="62" t="s">
        <v>290</v>
      </c>
      <c r="F83" s="19">
        <v>0</v>
      </c>
      <c r="G83" s="3">
        <f t="shared" si="6"/>
        <v>0</v>
      </c>
    </row>
    <row r="84" spans="1:7" s="1" customFormat="1" ht="24.95" customHeight="1" x14ac:dyDescent="0.2">
      <c r="A84" s="127"/>
      <c r="B84" s="13"/>
      <c r="C84" s="13" t="s">
        <v>253</v>
      </c>
      <c r="D84" s="18" t="s">
        <v>382</v>
      </c>
      <c r="E84" s="62" t="s">
        <v>290</v>
      </c>
      <c r="F84" s="19">
        <v>0</v>
      </c>
      <c r="G84" s="3">
        <f t="shared" si="6"/>
        <v>0</v>
      </c>
    </row>
    <row r="85" spans="1:7" s="1" customFormat="1" ht="24.95" customHeight="1" x14ac:dyDescent="0.2">
      <c r="A85" s="127"/>
      <c r="B85" s="13"/>
      <c r="C85" s="13" t="s">
        <v>253</v>
      </c>
      <c r="D85" s="18" t="s">
        <v>440</v>
      </c>
      <c r="E85" s="62" t="s">
        <v>290</v>
      </c>
      <c r="F85" s="19">
        <v>0</v>
      </c>
      <c r="G85" s="3">
        <f t="shared" si="6"/>
        <v>0</v>
      </c>
    </row>
    <row r="86" spans="1:7" s="1" customFormat="1" ht="24.95" customHeight="1" x14ac:dyDescent="0.2">
      <c r="A86" s="127"/>
      <c r="B86" s="13"/>
      <c r="C86" s="13" t="s">
        <v>253</v>
      </c>
      <c r="D86" s="18" t="s">
        <v>384</v>
      </c>
      <c r="E86" s="62" t="s">
        <v>290</v>
      </c>
      <c r="F86" s="19">
        <v>0</v>
      </c>
      <c r="G86" s="3">
        <f t="shared" si="6"/>
        <v>0</v>
      </c>
    </row>
    <row r="87" spans="1:7" s="1" customFormat="1" ht="24.95" customHeight="1" x14ac:dyDescent="0.2">
      <c r="A87" s="127"/>
      <c r="B87" s="13"/>
      <c r="C87" s="13" t="s">
        <v>253</v>
      </c>
      <c r="D87" s="18" t="s">
        <v>441</v>
      </c>
      <c r="E87" s="62" t="s">
        <v>290</v>
      </c>
      <c r="F87" s="19">
        <v>0</v>
      </c>
      <c r="G87" s="3">
        <f t="shared" si="6"/>
        <v>0</v>
      </c>
    </row>
    <row r="88" spans="1:7" s="1" customFormat="1" ht="24.95" customHeight="1" x14ac:dyDescent="0.2">
      <c r="A88" s="127"/>
      <c r="B88" s="13"/>
      <c r="C88" s="13" t="s">
        <v>253</v>
      </c>
      <c r="D88" s="18" t="s">
        <v>386</v>
      </c>
      <c r="E88" s="62" t="s">
        <v>290</v>
      </c>
      <c r="F88" s="19">
        <v>0</v>
      </c>
      <c r="G88" s="3">
        <f t="shared" si="6"/>
        <v>0</v>
      </c>
    </row>
    <row r="89" spans="1:7" s="1" customFormat="1" ht="24.95" customHeight="1" x14ac:dyDescent="0.2">
      <c r="A89" s="127"/>
      <c r="B89" s="13"/>
      <c r="C89" s="13" t="s">
        <v>253</v>
      </c>
      <c r="D89" s="18" t="s">
        <v>450</v>
      </c>
      <c r="E89" s="62" t="s">
        <v>290</v>
      </c>
      <c r="F89" s="19">
        <v>0</v>
      </c>
      <c r="G89" s="3">
        <f t="shared" si="6"/>
        <v>0</v>
      </c>
    </row>
    <row r="90" spans="1:7" s="1" customFormat="1" ht="24.95" customHeight="1" x14ac:dyDescent="0.2">
      <c r="A90" s="127"/>
      <c r="B90" s="13"/>
      <c r="C90" s="13" t="s">
        <v>253</v>
      </c>
      <c r="D90" s="18" t="s">
        <v>442</v>
      </c>
      <c r="E90" s="62" t="s">
        <v>290</v>
      </c>
      <c r="F90" s="19">
        <v>0</v>
      </c>
      <c r="G90" s="3">
        <f t="shared" si="6"/>
        <v>0</v>
      </c>
    </row>
    <row r="91" spans="1:7" s="1" customFormat="1" ht="24.95" customHeight="1" x14ac:dyDescent="0.2">
      <c r="A91" s="127"/>
      <c r="B91" s="13"/>
      <c r="C91" s="13" t="s">
        <v>253</v>
      </c>
      <c r="D91" s="18" t="s">
        <v>451</v>
      </c>
      <c r="E91" s="62" t="s">
        <v>290</v>
      </c>
      <c r="F91" s="19">
        <v>0</v>
      </c>
      <c r="G91" s="3">
        <f t="shared" si="6"/>
        <v>0</v>
      </c>
    </row>
    <row r="92" spans="1:7" s="1" customFormat="1" ht="24.95" customHeight="1" x14ac:dyDescent="0.2">
      <c r="A92" s="118" t="s">
        <v>13</v>
      </c>
      <c r="B92" s="97" t="s">
        <v>33</v>
      </c>
      <c r="C92" s="97" t="s">
        <v>12</v>
      </c>
      <c r="D92" s="97" t="s">
        <v>11</v>
      </c>
      <c r="E92" s="117" t="s">
        <v>289</v>
      </c>
      <c r="F92" s="98" t="s">
        <v>14</v>
      </c>
      <c r="G92" s="98">
        <v>0</v>
      </c>
    </row>
    <row r="93" spans="1:7" s="1" customFormat="1" ht="24.95" customHeight="1" x14ac:dyDescent="0.2">
      <c r="A93" s="108"/>
      <c r="B93" s="13"/>
      <c r="C93" s="13" t="s">
        <v>254</v>
      </c>
      <c r="D93" s="18" t="s">
        <v>397</v>
      </c>
      <c r="E93" s="131" t="s">
        <v>290</v>
      </c>
      <c r="F93" s="19">
        <v>0</v>
      </c>
      <c r="G93" s="3">
        <f t="shared" si="6"/>
        <v>0</v>
      </c>
    </row>
    <row r="94" spans="1:7" s="1" customFormat="1" ht="24.95" customHeight="1" x14ac:dyDescent="0.2">
      <c r="A94" s="127"/>
      <c r="B94" s="13"/>
      <c r="C94" s="13" t="s">
        <v>254</v>
      </c>
      <c r="D94" s="18" t="s">
        <v>449</v>
      </c>
      <c r="E94" s="131" t="s">
        <v>290</v>
      </c>
      <c r="F94" s="19">
        <v>0</v>
      </c>
      <c r="G94" s="3">
        <f t="shared" ref="G94:G104" si="7">A94*F94</f>
        <v>0</v>
      </c>
    </row>
    <row r="95" spans="1:7" s="1" customFormat="1" ht="24.95" customHeight="1" x14ac:dyDescent="0.2">
      <c r="A95" s="127"/>
      <c r="B95" s="13"/>
      <c r="C95" s="13" t="s">
        <v>254</v>
      </c>
      <c r="D95" s="18" t="s">
        <v>382</v>
      </c>
      <c r="E95" s="131" t="s">
        <v>290</v>
      </c>
      <c r="F95" s="19">
        <v>0</v>
      </c>
      <c r="G95" s="3">
        <f t="shared" si="7"/>
        <v>0</v>
      </c>
    </row>
    <row r="96" spans="1:7" s="1" customFormat="1" ht="24.95" customHeight="1" x14ac:dyDescent="0.2">
      <c r="A96" s="127"/>
      <c r="B96" s="13"/>
      <c r="C96" s="13" t="s">
        <v>254</v>
      </c>
      <c r="D96" s="18" t="s">
        <v>440</v>
      </c>
      <c r="E96" s="131" t="s">
        <v>290</v>
      </c>
      <c r="F96" s="19">
        <v>0</v>
      </c>
      <c r="G96" s="3">
        <f t="shared" si="7"/>
        <v>0</v>
      </c>
    </row>
    <row r="97" spans="1:7" s="1" customFormat="1" ht="24.95" customHeight="1" x14ac:dyDescent="0.2">
      <c r="A97" s="127"/>
      <c r="B97" s="13"/>
      <c r="C97" s="13" t="s">
        <v>254</v>
      </c>
      <c r="D97" s="18" t="s">
        <v>384</v>
      </c>
      <c r="E97" s="131" t="s">
        <v>290</v>
      </c>
      <c r="F97" s="19">
        <v>0</v>
      </c>
      <c r="G97" s="3">
        <f t="shared" si="7"/>
        <v>0</v>
      </c>
    </row>
    <row r="98" spans="1:7" s="1" customFormat="1" ht="24.95" customHeight="1" x14ac:dyDescent="0.2">
      <c r="A98" s="127"/>
      <c r="B98" s="13"/>
      <c r="C98" s="13" t="s">
        <v>254</v>
      </c>
      <c r="D98" s="18" t="s">
        <v>441</v>
      </c>
      <c r="E98" s="131" t="s">
        <v>290</v>
      </c>
      <c r="F98" s="19">
        <v>0</v>
      </c>
      <c r="G98" s="3">
        <f t="shared" si="7"/>
        <v>0</v>
      </c>
    </row>
    <row r="99" spans="1:7" s="1" customFormat="1" ht="24.95" customHeight="1" x14ac:dyDescent="0.2">
      <c r="A99" s="127"/>
      <c r="B99" s="13"/>
      <c r="C99" s="13" t="s">
        <v>254</v>
      </c>
      <c r="D99" s="18" t="s">
        <v>386</v>
      </c>
      <c r="E99" s="131" t="s">
        <v>290</v>
      </c>
      <c r="F99" s="19">
        <v>0</v>
      </c>
      <c r="G99" s="3">
        <f t="shared" si="7"/>
        <v>0</v>
      </c>
    </row>
    <row r="100" spans="1:7" s="1" customFormat="1" ht="24.95" customHeight="1" x14ac:dyDescent="0.2">
      <c r="A100" s="127"/>
      <c r="B100" s="13"/>
      <c r="C100" s="13" t="s">
        <v>254</v>
      </c>
      <c r="D100" s="18" t="s">
        <v>450</v>
      </c>
      <c r="E100" s="131" t="s">
        <v>290</v>
      </c>
      <c r="F100" s="19">
        <v>0</v>
      </c>
      <c r="G100" s="3">
        <f t="shared" si="7"/>
        <v>0</v>
      </c>
    </row>
    <row r="101" spans="1:7" s="1" customFormat="1" ht="24.95" customHeight="1" x14ac:dyDescent="0.2">
      <c r="A101" s="127"/>
      <c r="B101" s="13"/>
      <c r="C101" s="13" t="s">
        <v>254</v>
      </c>
      <c r="D101" s="18" t="s">
        <v>442</v>
      </c>
      <c r="E101" s="131" t="s">
        <v>290</v>
      </c>
      <c r="F101" s="19">
        <v>0</v>
      </c>
      <c r="G101" s="3">
        <f t="shared" si="7"/>
        <v>0</v>
      </c>
    </row>
    <row r="102" spans="1:7" s="1" customFormat="1" ht="24.95" customHeight="1" x14ac:dyDescent="0.2">
      <c r="A102" s="127"/>
      <c r="B102" s="13"/>
      <c r="C102" s="13" t="s">
        <v>254</v>
      </c>
      <c r="D102" s="18" t="s">
        <v>451</v>
      </c>
      <c r="E102" s="131" t="s">
        <v>290</v>
      </c>
      <c r="F102" s="19">
        <v>0</v>
      </c>
      <c r="G102" s="3">
        <f t="shared" si="7"/>
        <v>0</v>
      </c>
    </row>
    <row r="103" spans="1:7" s="1" customFormat="1" ht="24.95" customHeight="1" x14ac:dyDescent="0.2">
      <c r="A103" s="118" t="s">
        <v>13</v>
      </c>
      <c r="B103" s="97" t="s">
        <v>33</v>
      </c>
      <c r="C103" s="97" t="s">
        <v>12</v>
      </c>
      <c r="D103" s="97" t="s">
        <v>11</v>
      </c>
      <c r="E103" s="117" t="s">
        <v>289</v>
      </c>
      <c r="F103" s="98" t="s">
        <v>14</v>
      </c>
      <c r="G103" s="98">
        <v>0</v>
      </c>
    </row>
    <row r="104" spans="1:7" s="1" customFormat="1" ht="24.95" customHeight="1" x14ac:dyDescent="0.2">
      <c r="A104" s="108"/>
      <c r="B104" s="13"/>
      <c r="C104" s="13" t="s">
        <v>255</v>
      </c>
      <c r="D104" s="18" t="s">
        <v>397</v>
      </c>
      <c r="E104" s="131" t="s">
        <v>290</v>
      </c>
      <c r="F104" s="19">
        <v>0</v>
      </c>
      <c r="G104" s="3">
        <f t="shared" si="7"/>
        <v>0</v>
      </c>
    </row>
    <row r="105" spans="1:7" s="1" customFormat="1" ht="24.95" customHeight="1" x14ac:dyDescent="0.2">
      <c r="A105" s="127"/>
      <c r="B105" s="13"/>
      <c r="C105" s="13" t="s">
        <v>255</v>
      </c>
      <c r="D105" s="18" t="s">
        <v>449</v>
      </c>
      <c r="E105" s="131" t="s">
        <v>290</v>
      </c>
      <c r="F105" s="19">
        <v>0</v>
      </c>
      <c r="G105" s="3">
        <f t="shared" ref="G105:G115" si="8">A105*F105</f>
        <v>0</v>
      </c>
    </row>
    <row r="106" spans="1:7" s="1" customFormat="1" ht="24.95" customHeight="1" x14ac:dyDescent="0.2">
      <c r="A106" s="127"/>
      <c r="B106" s="13"/>
      <c r="C106" s="13" t="s">
        <v>255</v>
      </c>
      <c r="D106" s="18" t="s">
        <v>382</v>
      </c>
      <c r="E106" s="131" t="s">
        <v>290</v>
      </c>
      <c r="F106" s="19">
        <v>0</v>
      </c>
      <c r="G106" s="3">
        <f t="shared" si="8"/>
        <v>0</v>
      </c>
    </row>
    <row r="107" spans="1:7" s="1" customFormat="1" ht="24.95" customHeight="1" x14ac:dyDescent="0.2">
      <c r="A107" s="108"/>
      <c r="B107" s="13"/>
      <c r="C107" s="13" t="s">
        <v>255</v>
      </c>
      <c r="D107" s="18" t="s">
        <v>440</v>
      </c>
      <c r="E107" s="131" t="s">
        <v>290</v>
      </c>
      <c r="F107" s="19">
        <v>0</v>
      </c>
      <c r="G107" s="3">
        <f t="shared" si="8"/>
        <v>0</v>
      </c>
    </row>
    <row r="108" spans="1:7" s="1" customFormat="1" ht="24.95" customHeight="1" x14ac:dyDescent="0.2">
      <c r="A108" s="108"/>
      <c r="B108" s="13"/>
      <c r="C108" s="13" t="s">
        <v>255</v>
      </c>
      <c r="D108" s="18" t="s">
        <v>384</v>
      </c>
      <c r="E108" s="131" t="s">
        <v>290</v>
      </c>
      <c r="F108" s="19">
        <v>0</v>
      </c>
      <c r="G108" s="3">
        <f t="shared" si="8"/>
        <v>0</v>
      </c>
    </row>
    <row r="109" spans="1:7" s="1" customFormat="1" ht="24.95" customHeight="1" x14ac:dyDescent="0.2">
      <c r="A109" s="108"/>
      <c r="B109" s="13"/>
      <c r="C109" s="13" t="s">
        <v>255</v>
      </c>
      <c r="D109" s="18" t="s">
        <v>441</v>
      </c>
      <c r="E109" s="131" t="s">
        <v>290</v>
      </c>
      <c r="F109" s="19">
        <v>0</v>
      </c>
      <c r="G109" s="3">
        <f t="shared" si="8"/>
        <v>0</v>
      </c>
    </row>
    <row r="110" spans="1:7" s="1" customFormat="1" ht="24.95" customHeight="1" x14ac:dyDescent="0.2">
      <c r="A110" s="108"/>
      <c r="B110" s="13"/>
      <c r="C110" s="13" t="s">
        <v>255</v>
      </c>
      <c r="D110" s="18" t="s">
        <v>386</v>
      </c>
      <c r="E110" s="131" t="s">
        <v>290</v>
      </c>
      <c r="F110" s="19">
        <v>0</v>
      </c>
      <c r="G110" s="3">
        <f t="shared" si="8"/>
        <v>0</v>
      </c>
    </row>
    <row r="111" spans="1:7" s="1" customFormat="1" ht="24.95" customHeight="1" x14ac:dyDescent="0.2">
      <c r="A111" s="108"/>
      <c r="B111" s="13"/>
      <c r="C111" s="13" t="s">
        <v>255</v>
      </c>
      <c r="D111" s="18" t="s">
        <v>450</v>
      </c>
      <c r="E111" s="131" t="s">
        <v>290</v>
      </c>
      <c r="F111" s="19">
        <v>0</v>
      </c>
      <c r="G111" s="3">
        <f t="shared" si="8"/>
        <v>0</v>
      </c>
    </row>
    <row r="112" spans="1:7" s="1" customFormat="1" ht="24.95" customHeight="1" x14ac:dyDescent="0.2">
      <c r="A112" s="108"/>
      <c r="B112" s="13"/>
      <c r="C112" s="13" t="s">
        <v>255</v>
      </c>
      <c r="D112" s="18" t="s">
        <v>442</v>
      </c>
      <c r="E112" s="131" t="s">
        <v>290</v>
      </c>
      <c r="F112" s="19">
        <v>0</v>
      </c>
      <c r="G112" s="3">
        <f t="shared" si="8"/>
        <v>0</v>
      </c>
    </row>
    <row r="113" spans="1:7" s="1" customFormat="1" ht="24.95" customHeight="1" x14ac:dyDescent="0.2">
      <c r="A113" s="108"/>
      <c r="B113" s="13"/>
      <c r="C113" s="13" t="s">
        <v>255</v>
      </c>
      <c r="D113" s="18" t="s">
        <v>451</v>
      </c>
      <c r="E113" s="131" t="s">
        <v>290</v>
      </c>
      <c r="F113" s="19">
        <v>0</v>
      </c>
      <c r="G113" s="3">
        <f t="shared" si="8"/>
        <v>0</v>
      </c>
    </row>
    <row r="114" spans="1:7" s="1" customFormat="1" ht="24.95" customHeight="1" x14ac:dyDescent="0.2">
      <c r="A114" s="118" t="s">
        <v>13</v>
      </c>
      <c r="B114" s="97" t="s">
        <v>33</v>
      </c>
      <c r="C114" s="97" t="s">
        <v>12</v>
      </c>
      <c r="D114" s="97" t="s">
        <v>11</v>
      </c>
      <c r="E114" s="117" t="s">
        <v>289</v>
      </c>
      <c r="F114" s="98" t="s">
        <v>14</v>
      </c>
      <c r="G114" s="98">
        <v>0</v>
      </c>
    </row>
    <row r="115" spans="1:7" s="1" customFormat="1" ht="24.95" customHeight="1" x14ac:dyDescent="0.2">
      <c r="A115" s="108"/>
      <c r="B115" s="13"/>
      <c r="C115" s="13" t="s">
        <v>252</v>
      </c>
      <c r="D115" s="18" t="s">
        <v>397</v>
      </c>
      <c r="E115" s="131" t="s">
        <v>291</v>
      </c>
      <c r="F115" s="19">
        <v>0</v>
      </c>
      <c r="G115" s="3">
        <f t="shared" si="8"/>
        <v>0</v>
      </c>
    </row>
    <row r="116" spans="1:7" s="1" customFormat="1" ht="24.95" customHeight="1" x14ac:dyDescent="0.2">
      <c r="A116" s="108"/>
      <c r="B116" s="13"/>
      <c r="C116" s="13" t="s">
        <v>252</v>
      </c>
      <c r="D116" s="18" t="s">
        <v>449</v>
      </c>
      <c r="E116" s="131" t="s">
        <v>291</v>
      </c>
      <c r="F116" s="19">
        <v>0</v>
      </c>
      <c r="G116" s="3">
        <f t="shared" ref="G116:G137" si="9">A116*F116</f>
        <v>0</v>
      </c>
    </row>
    <row r="117" spans="1:7" s="1" customFormat="1" ht="24.95" customHeight="1" x14ac:dyDescent="0.2">
      <c r="A117" s="108"/>
      <c r="B117" s="13"/>
      <c r="C117" s="13" t="s">
        <v>252</v>
      </c>
      <c r="D117" s="18" t="s">
        <v>382</v>
      </c>
      <c r="E117" s="131" t="s">
        <v>291</v>
      </c>
      <c r="F117" s="19">
        <v>0</v>
      </c>
      <c r="G117" s="3">
        <f t="shared" si="9"/>
        <v>0</v>
      </c>
    </row>
    <row r="118" spans="1:7" s="1" customFormat="1" ht="24.95" customHeight="1" x14ac:dyDescent="0.2">
      <c r="A118" s="108"/>
      <c r="B118" s="13"/>
      <c r="C118" s="13" t="s">
        <v>252</v>
      </c>
      <c r="D118" s="18" t="s">
        <v>440</v>
      </c>
      <c r="E118" s="131" t="s">
        <v>291</v>
      </c>
      <c r="F118" s="19">
        <v>0</v>
      </c>
      <c r="G118" s="3">
        <f t="shared" si="9"/>
        <v>0</v>
      </c>
    </row>
    <row r="119" spans="1:7" s="1" customFormat="1" ht="24.95" customHeight="1" x14ac:dyDescent="0.2">
      <c r="A119" s="108"/>
      <c r="B119" s="13"/>
      <c r="C119" s="13" t="s">
        <v>252</v>
      </c>
      <c r="D119" s="18" t="s">
        <v>384</v>
      </c>
      <c r="E119" s="131" t="s">
        <v>291</v>
      </c>
      <c r="F119" s="19">
        <v>0</v>
      </c>
      <c r="G119" s="3">
        <f t="shared" si="9"/>
        <v>0</v>
      </c>
    </row>
    <row r="120" spans="1:7" s="1" customFormat="1" ht="24.95" customHeight="1" x14ac:dyDescent="0.2">
      <c r="A120" s="108"/>
      <c r="B120" s="13"/>
      <c r="C120" s="13" t="s">
        <v>252</v>
      </c>
      <c r="D120" s="18" t="s">
        <v>441</v>
      </c>
      <c r="E120" s="131" t="s">
        <v>291</v>
      </c>
      <c r="F120" s="19">
        <v>0</v>
      </c>
      <c r="G120" s="3">
        <f t="shared" si="9"/>
        <v>0</v>
      </c>
    </row>
    <row r="121" spans="1:7" s="1" customFormat="1" ht="24.95" customHeight="1" x14ac:dyDescent="0.2">
      <c r="A121" s="108"/>
      <c r="B121" s="13"/>
      <c r="C121" s="13" t="s">
        <v>252</v>
      </c>
      <c r="D121" s="18" t="s">
        <v>386</v>
      </c>
      <c r="E121" s="131" t="s">
        <v>291</v>
      </c>
      <c r="F121" s="19">
        <v>0</v>
      </c>
      <c r="G121" s="3">
        <f t="shared" si="9"/>
        <v>0</v>
      </c>
    </row>
    <row r="122" spans="1:7" s="1" customFormat="1" ht="24.95" customHeight="1" x14ac:dyDescent="0.2">
      <c r="A122" s="108"/>
      <c r="B122" s="13"/>
      <c r="C122" s="13" t="s">
        <v>252</v>
      </c>
      <c r="D122" s="18" t="s">
        <v>450</v>
      </c>
      <c r="E122" s="131" t="s">
        <v>291</v>
      </c>
      <c r="F122" s="19">
        <v>0</v>
      </c>
      <c r="G122" s="3">
        <f t="shared" si="9"/>
        <v>0</v>
      </c>
    </row>
    <row r="123" spans="1:7" s="1" customFormat="1" ht="24.95" customHeight="1" x14ac:dyDescent="0.2">
      <c r="A123" s="108"/>
      <c r="B123" s="13"/>
      <c r="C123" s="13" t="s">
        <v>252</v>
      </c>
      <c r="D123" s="18" t="s">
        <v>442</v>
      </c>
      <c r="E123" s="131" t="s">
        <v>291</v>
      </c>
      <c r="F123" s="19">
        <v>0</v>
      </c>
      <c r="G123" s="3">
        <f t="shared" si="9"/>
        <v>0</v>
      </c>
    </row>
    <row r="124" spans="1:7" s="1" customFormat="1" ht="24.95" customHeight="1" x14ac:dyDescent="0.2">
      <c r="A124" s="108"/>
      <c r="B124" s="13"/>
      <c r="C124" s="13" t="s">
        <v>252</v>
      </c>
      <c r="D124" s="18" t="s">
        <v>451</v>
      </c>
      <c r="E124" s="131" t="s">
        <v>291</v>
      </c>
      <c r="F124" s="19">
        <v>0</v>
      </c>
      <c r="G124" s="3">
        <f t="shared" si="9"/>
        <v>0</v>
      </c>
    </row>
    <row r="125" spans="1:7" s="1" customFormat="1" ht="24.95" customHeight="1" x14ac:dyDescent="0.2">
      <c r="A125" s="118" t="s">
        <v>13</v>
      </c>
      <c r="B125" s="97" t="s">
        <v>33</v>
      </c>
      <c r="C125" s="97" t="s">
        <v>12</v>
      </c>
      <c r="D125" s="97" t="s">
        <v>11</v>
      </c>
      <c r="E125" s="117" t="s">
        <v>289</v>
      </c>
      <c r="F125" s="98" t="s">
        <v>14</v>
      </c>
      <c r="G125" s="98">
        <v>0</v>
      </c>
    </row>
    <row r="126" spans="1:7" s="1" customFormat="1" ht="24.95" customHeight="1" x14ac:dyDescent="0.2">
      <c r="A126" s="108"/>
      <c r="B126" s="13"/>
      <c r="C126" s="13" t="s">
        <v>253</v>
      </c>
      <c r="D126" s="18" t="s">
        <v>397</v>
      </c>
      <c r="E126" s="131" t="s">
        <v>291</v>
      </c>
      <c r="F126" s="19">
        <v>0</v>
      </c>
      <c r="G126" s="3">
        <f t="shared" si="9"/>
        <v>0</v>
      </c>
    </row>
    <row r="127" spans="1:7" s="1" customFormat="1" ht="24.95" customHeight="1" x14ac:dyDescent="0.2">
      <c r="A127" s="108"/>
      <c r="B127" s="13"/>
      <c r="C127" s="13" t="s">
        <v>253</v>
      </c>
      <c r="D127" s="18" t="s">
        <v>449</v>
      </c>
      <c r="E127" s="131" t="s">
        <v>291</v>
      </c>
      <c r="F127" s="19">
        <v>0</v>
      </c>
      <c r="G127" s="3">
        <f t="shared" si="9"/>
        <v>0</v>
      </c>
    </row>
    <row r="128" spans="1:7" s="1" customFormat="1" ht="24.95" customHeight="1" x14ac:dyDescent="0.2">
      <c r="A128" s="108"/>
      <c r="B128" s="13"/>
      <c r="C128" s="13" t="s">
        <v>253</v>
      </c>
      <c r="D128" s="18" t="s">
        <v>382</v>
      </c>
      <c r="E128" s="131" t="s">
        <v>291</v>
      </c>
      <c r="F128" s="19">
        <v>0</v>
      </c>
      <c r="G128" s="3">
        <f t="shared" si="9"/>
        <v>0</v>
      </c>
    </row>
    <row r="129" spans="1:7" s="1" customFormat="1" ht="24.95" customHeight="1" x14ac:dyDescent="0.2">
      <c r="A129" s="108"/>
      <c r="B129" s="13"/>
      <c r="C129" s="13" t="s">
        <v>253</v>
      </c>
      <c r="D129" s="18" t="s">
        <v>440</v>
      </c>
      <c r="E129" s="131" t="s">
        <v>291</v>
      </c>
      <c r="F129" s="19">
        <v>0</v>
      </c>
      <c r="G129" s="3">
        <f t="shared" si="9"/>
        <v>0</v>
      </c>
    </row>
    <row r="130" spans="1:7" s="1" customFormat="1" ht="24.95" customHeight="1" x14ac:dyDescent="0.2">
      <c r="A130" s="108"/>
      <c r="B130" s="13"/>
      <c r="C130" s="13" t="s">
        <v>253</v>
      </c>
      <c r="D130" s="18" t="s">
        <v>384</v>
      </c>
      <c r="E130" s="131" t="s">
        <v>291</v>
      </c>
      <c r="F130" s="19">
        <v>0</v>
      </c>
      <c r="G130" s="3">
        <f t="shared" si="9"/>
        <v>0</v>
      </c>
    </row>
    <row r="131" spans="1:7" s="1" customFormat="1" ht="24.95" customHeight="1" x14ac:dyDescent="0.2">
      <c r="A131" s="108"/>
      <c r="B131" s="13"/>
      <c r="C131" s="13" t="s">
        <v>253</v>
      </c>
      <c r="D131" s="18" t="s">
        <v>441</v>
      </c>
      <c r="E131" s="131" t="s">
        <v>291</v>
      </c>
      <c r="F131" s="19">
        <v>0</v>
      </c>
      <c r="G131" s="3">
        <f t="shared" si="9"/>
        <v>0</v>
      </c>
    </row>
    <row r="132" spans="1:7" s="1" customFormat="1" ht="24.95" customHeight="1" x14ac:dyDescent="0.2">
      <c r="A132" s="108"/>
      <c r="B132" s="13"/>
      <c r="C132" s="13" t="s">
        <v>253</v>
      </c>
      <c r="D132" s="18" t="s">
        <v>386</v>
      </c>
      <c r="E132" s="131" t="s">
        <v>291</v>
      </c>
      <c r="F132" s="19">
        <v>0</v>
      </c>
      <c r="G132" s="3">
        <f t="shared" si="9"/>
        <v>0</v>
      </c>
    </row>
    <row r="133" spans="1:7" s="1" customFormat="1" ht="24.95" customHeight="1" x14ac:dyDescent="0.2">
      <c r="A133" s="108"/>
      <c r="B133" s="13"/>
      <c r="C133" s="13" t="s">
        <v>253</v>
      </c>
      <c r="D133" s="18" t="s">
        <v>450</v>
      </c>
      <c r="E133" s="131" t="s">
        <v>291</v>
      </c>
      <c r="F133" s="19">
        <v>0</v>
      </c>
      <c r="G133" s="3">
        <f t="shared" si="9"/>
        <v>0</v>
      </c>
    </row>
    <row r="134" spans="1:7" s="1" customFormat="1" ht="24.95" customHeight="1" x14ac:dyDescent="0.2">
      <c r="A134" s="108"/>
      <c r="B134" s="13"/>
      <c r="C134" s="13" t="s">
        <v>253</v>
      </c>
      <c r="D134" s="18" t="s">
        <v>442</v>
      </c>
      <c r="E134" s="131" t="s">
        <v>291</v>
      </c>
      <c r="F134" s="19">
        <v>0</v>
      </c>
      <c r="G134" s="3">
        <f t="shared" si="9"/>
        <v>0</v>
      </c>
    </row>
    <row r="135" spans="1:7" s="1" customFormat="1" ht="24.95" customHeight="1" x14ac:dyDescent="0.2">
      <c r="A135" s="108"/>
      <c r="B135" s="13"/>
      <c r="C135" s="13" t="s">
        <v>253</v>
      </c>
      <c r="D135" s="18" t="s">
        <v>451</v>
      </c>
      <c r="E135" s="131" t="s">
        <v>291</v>
      </c>
      <c r="F135" s="19">
        <v>0</v>
      </c>
      <c r="G135" s="3">
        <f t="shared" si="9"/>
        <v>0</v>
      </c>
    </row>
    <row r="136" spans="1:7" s="1" customFormat="1" ht="24.95" customHeight="1" x14ac:dyDescent="0.2">
      <c r="A136" s="118" t="s">
        <v>13</v>
      </c>
      <c r="B136" s="97" t="s">
        <v>33</v>
      </c>
      <c r="C136" s="97" t="s">
        <v>12</v>
      </c>
      <c r="D136" s="97" t="s">
        <v>11</v>
      </c>
      <c r="E136" s="117" t="s">
        <v>289</v>
      </c>
      <c r="F136" s="98" t="s">
        <v>14</v>
      </c>
      <c r="G136" s="98">
        <v>0</v>
      </c>
    </row>
    <row r="137" spans="1:7" s="1" customFormat="1" ht="24.95" customHeight="1" x14ac:dyDescent="0.2">
      <c r="A137" s="108"/>
      <c r="B137" s="13"/>
      <c r="C137" s="13" t="s">
        <v>254</v>
      </c>
      <c r="D137" s="18" t="s">
        <v>397</v>
      </c>
      <c r="E137" s="131" t="s">
        <v>291</v>
      </c>
      <c r="F137" s="19">
        <v>0</v>
      </c>
      <c r="G137" s="3">
        <f t="shared" si="9"/>
        <v>0</v>
      </c>
    </row>
    <row r="138" spans="1:7" s="1" customFormat="1" ht="24.95" customHeight="1" x14ac:dyDescent="0.2">
      <c r="A138" s="108"/>
      <c r="B138" s="13"/>
      <c r="C138" s="13" t="s">
        <v>254</v>
      </c>
      <c r="D138" s="18" t="s">
        <v>449</v>
      </c>
      <c r="E138" s="131" t="s">
        <v>291</v>
      </c>
      <c r="F138" s="19">
        <v>0</v>
      </c>
      <c r="G138" s="3">
        <f t="shared" ref="G138:G148" si="10">A138*F138</f>
        <v>0</v>
      </c>
    </row>
    <row r="139" spans="1:7" s="1" customFormat="1" ht="24.95" customHeight="1" x14ac:dyDescent="0.2">
      <c r="A139" s="108"/>
      <c r="B139" s="13"/>
      <c r="C139" s="13" t="s">
        <v>254</v>
      </c>
      <c r="D139" s="18" t="s">
        <v>382</v>
      </c>
      <c r="E139" s="131" t="s">
        <v>291</v>
      </c>
      <c r="F139" s="19">
        <v>0</v>
      </c>
      <c r="G139" s="3">
        <f t="shared" si="10"/>
        <v>0</v>
      </c>
    </row>
    <row r="140" spans="1:7" s="1" customFormat="1" ht="24.95" customHeight="1" x14ac:dyDescent="0.2">
      <c r="A140" s="108"/>
      <c r="B140" s="13"/>
      <c r="C140" s="13" t="s">
        <v>254</v>
      </c>
      <c r="D140" s="18" t="s">
        <v>440</v>
      </c>
      <c r="E140" s="131" t="s">
        <v>291</v>
      </c>
      <c r="F140" s="19">
        <v>0</v>
      </c>
      <c r="G140" s="3">
        <f t="shared" si="10"/>
        <v>0</v>
      </c>
    </row>
    <row r="141" spans="1:7" s="1" customFormat="1" ht="24.95" customHeight="1" x14ac:dyDescent="0.2">
      <c r="A141" s="108"/>
      <c r="B141" s="13"/>
      <c r="C141" s="13" t="s">
        <v>254</v>
      </c>
      <c r="D141" s="18" t="s">
        <v>384</v>
      </c>
      <c r="E141" s="131" t="s">
        <v>291</v>
      </c>
      <c r="F141" s="19">
        <v>0</v>
      </c>
      <c r="G141" s="3">
        <f t="shared" si="10"/>
        <v>0</v>
      </c>
    </row>
    <row r="142" spans="1:7" s="1" customFormat="1" ht="24.95" customHeight="1" x14ac:dyDescent="0.2">
      <c r="A142" s="108"/>
      <c r="B142" s="13"/>
      <c r="C142" s="13" t="s">
        <v>254</v>
      </c>
      <c r="D142" s="18" t="s">
        <v>441</v>
      </c>
      <c r="E142" s="131" t="s">
        <v>291</v>
      </c>
      <c r="F142" s="19">
        <v>0</v>
      </c>
      <c r="G142" s="3">
        <f t="shared" si="10"/>
        <v>0</v>
      </c>
    </row>
    <row r="143" spans="1:7" s="1" customFormat="1" ht="24.95" customHeight="1" x14ac:dyDescent="0.2">
      <c r="A143" s="108"/>
      <c r="B143" s="13"/>
      <c r="C143" s="13" t="s">
        <v>254</v>
      </c>
      <c r="D143" s="18" t="s">
        <v>386</v>
      </c>
      <c r="E143" s="131" t="s">
        <v>291</v>
      </c>
      <c r="F143" s="19">
        <v>0</v>
      </c>
      <c r="G143" s="3">
        <f t="shared" si="10"/>
        <v>0</v>
      </c>
    </row>
    <row r="144" spans="1:7" s="1" customFormat="1" ht="24.95" customHeight="1" x14ac:dyDescent="0.2">
      <c r="A144" s="108"/>
      <c r="B144" s="13"/>
      <c r="C144" s="13" t="s">
        <v>254</v>
      </c>
      <c r="D144" s="18" t="s">
        <v>450</v>
      </c>
      <c r="E144" s="131" t="s">
        <v>291</v>
      </c>
      <c r="F144" s="19">
        <v>0</v>
      </c>
      <c r="G144" s="3">
        <f t="shared" si="10"/>
        <v>0</v>
      </c>
    </row>
    <row r="145" spans="1:7" s="1" customFormat="1" ht="24.95" customHeight="1" x14ac:dyDescent="0.2">
      <c r="A145" s="108"/>
      <c r="B145" s="13"/>
      <c r="C145" s="13" t="s">
        <v>254</v>
      </c>
      <c r="D145" s="18" t="s">
        <v>442</v>
      </c>
      <c r="E145" s="131" t="s">
        <v>291</v>
      </c>
      <c r="F145" s="19">
        <v>0</v>
      </c>
      <c r="G145" s="3">
        <f t="shared" si="10"/>
        <v>0</v>
      </c>
    </row>
    <row r="146" spans="1:7" s="1" customFormat="1" ht="24.95" customHeight="1" x14ac:dyDescent="0.2">
      <c r="A146" s="108"/>
      <c r="B146" s="13"/>
      <c r="C146" s="13" t="s">
        <v>254</v>
      </c>
      <c r="D146" s="18" t="s">
        <v>451</v>
      </c>
      <c r="E146" s="131" t="s">
        <v>291</v>
      </c>
      <c r="F146" s="19">
        <v>0</v>
      </c>
      <c r="G146" s="3">
        <f t="shared" si="10"/>
        <v>0</v>
      </c>
    </row>
    <row r="147" spans="1:7" s="1" customFormat="1" ht="24.95" customHeight="1" x14ac:dyDescent="0.2">
      <c r="A147" s="118" t="s">
        <v>13</v>
      </c>
      <c r="B147" s="97" t="s">
        <v>33</v>
      </c>
      <c r="C147" s="97" t="s">
        <v>12</v>
      </c>
      <c r="D147" s="97" t="s">
        <v>11</v>
      </c>
      <c r="E147" s="117" t="s">
        <v>289</v>
      </c>
      <c r="F147" s="98" t="s">
        <v>14</v>
      </c>
      <c r="G147" s="98">
        <v>0</v>
      </c>
    </row>
    <row r="148" spans="1:7" s="1" customFormat="1" ht="24.95" customHeight="1" x14ac:dyDescent="0.2">
      <c r="A148" s="108"/>
      <c r="B148" s="13"/>
      <c r="C148" s="13" t="s">
        <v>255</v>
      </c>
      <c r="D148" s="18" t="s">
        <v>397</v>
      </c>
      <c r="E148" s="131" t="s">
        <v>291</v>
      </c>
      <c r="F148" s="19">
        <v>0</v>
      </c>
      <c r="G148" s="3">
        <f t="shared" si="10"/>
        <v>0</v>
      </c>
    </row>
    <row r="149" spans="1:7" s="1" customFormat="1" ht="24.95" customHeight="1" x14ac:dyDescent="0.2">
      <c r="A149" s="108"/>
      <c r="B149" s="13"/>
      <c r="C149" s="13" t="s">
        <v>255</v>
      </c>
      <c r="D149" s="18" t="s">
        <v>449</v>
      </c>
      <c r="E149" s="131" t="s">
        <v>291</v>
      </c>
      <c r="F149" s="19">
        <v>0</v>
      </c>
      <c r="G149" s="3">
        <f t="shared" ref="G149:G159" si="11">A149*F149</f>
        <v>0</v>
      </c>
    </row>
    <row r="150" spans="1:7" s="1" customFormat="1" ht="24.95" customHeight="1" x14ac:dyDescent="0.2">
      <c r="A150" s="108"/>
      <c r="B150" s="13"/>
      <c r="C150" s="13" t="s">
        <v>255</v>
      </c>
      <c r="D150" s="18" t="s">
        <v>382</v>
      </c>
      <c r="E150" s="131" t="s">
        <v>291</v>
      </c>
      <c r="F150" s="19">
        <v>0</v>
      </c>
      <c r="G150" s="3">
        <f t="shared" si="11"/>
        <v>0</v>
      </c>
    </row>
    <row r="151" spans="1:7" s="1" customFormat="1" ht="24.95" customHeight="1" x14ac:dyDescent="0.2">
      <c r="A151" s="108"/>
      <c r="B151" s="13"/>
      <c r="C151" s="13" t="s">
        <v>255</v>
      </c>
      <c r="D151" s="18" t="s">
        <v>440</v>
      </c>
      <c r="E151" s="131" t="s">
        <v>291</v>
      </c>
      <c r="F151" s="19">
        <v>0</v>
      </c>
      <c r="G151" s="3">
        <f t="shared" si="11"/>
        <v>0</v>
      </c>
    </row>
    <row r="152" spans="1:7" s="1" customFormat="1" ht="24.95" customHeight="1" x14ac:dyDescent="0.2">
      <c r="A152" s="108"/>
      <c r="B152" s="13"/>
      <c r="C152" s="13" t="s">
        <v>255</v>
      </c>
      <c r="D152" s="18" t="s">
        <v>384</v>
      </c>
      <c r="E152" s="131" t="s">
        <v>291</v>
      </c>
      <c r="F152" s="19">
        <v>0</v>
      </c>
      <c r="G152" s="3">
        <f t="shared" si="11"/>
        <v>0</v>
      </c>
    </row>
    <row r="153" spans="1:7" s="1" customFormat="1" ht="24.95" customHeight="1" x14ac:dyDescent="0.2">
      <c r="A153" s="108"/>
      <c r="B153" s="13"/>
      <c r="C153" s="13" t="s">
        <v>255</v>
      </c>
      <c r="D153" s="18" t="s">
        <v>441</v>
      </c>
      <c r="E153" s="131" t="s">
        <v>291</v>
      </c>
      <c r="F153" s="19">
        <v>0</v>
      </c>
      <c r="G153" s="3">
        <f t="shared" si="11"/>
        <v>0</v>
      </c>
    </row>
    <row r="154" spans="1:7" s="1" customFormat="1" ht="24.95" customHeight="1" x14ac:dyDescent="0.2">
      <c r="A154" s="108"/>
      <c r="B154" s="13"/>
      <c r="C154" s="13" t="s">
        <v>255</v>
      </c>
      <c r="D154" s="18" t="s">
        <v>386</v>
      </c>
      <c r="E154" s="131" t="s">
        <v>291</v>
      </c>
      <c r="F154" s="19">
        <v>0</v>
      </c>
      <c r="G154" s="3">
        <f t="shared" si="11"/>
        <v>0</v>
      </c>
    </row>
    <row r="155" spans="1:7" s="1" customFormat="1" ht="24.95" customHeight="1" x14ac:dyDescent="0.2">
      <c r="A155" s="108"/>
      <c r="B155" s="13"/>
      <c r="C155" s="13" t="s">
        <v>255</v>
      </c>
      <c r="D155" s="18" t="s">
        <v>450</v>
      </c>
      <c r="E155" s="131" t="s">
        <v>291</v>
      </c>
      <c r="F155" s="19">
        <v>0</v>
      </c>
      <c r="G155" s="3">
        <f t="shared" si="11"/>
        <v>0</v>
      </c>
    </row>
    <row r="156" spans="1:7" s="1" customFormat="1" ht="24.95" customHeight="1" x14ac:dyDescent="0.2">
      <c r="A156" s="108"/>
      <c r="B156" s="13"/>
      <c r="C156" s="13" t="s">
        <v>255</v>
      </c>
      <c r="D156" s="18" t="s">
        <v>442</v>
      </c>
      <c r="E156" s="131" t="s">
        <v>291</v>
      </c>
      <c r="F156" s="19">
        <v>0</v>
      </c>
      <c r="G156" s="3">
        <f t="shared" si="11"/>
        <v>0</v>
      </c>
    </row>
    <row r="157" spans="1:7" s="1" customFormat="1" ht="24.95" customHeight="1" x14ac:dyDescent="0.2">
      <c r="A157" s="108"/>
      <c r="B157" s="13"/>
      <c r="C157" s="13" t="s">
        <v>255</v>
      </c>
      <c r="D157" s="18" t="s">
        <v>451</v>
      </c>
      <c r="E157" s="131" t="s">
        <v>291</v>
      </c>
      <c r="F157" s="19">
        <v>0</v>
      </c>
      <c r="G157" s="3">
        <f t="shared" si="11"/>
        <v>0</v>
      </c>
    </row>
    <row r="158" spans="1:7" s="1" customFormat="1" ht="24.95" customHeight="1" x14ac:dyDescent="0.2">
      <c r="A158" s="118" t="s">
        <v>13</v>
      </c>
      <c r="B158" s="97" t="s">
        <v>33</v>
      </c>
      <c r="C158" s="97" t="s">
        <v>12</v>
      </c>
      <c r="D158" s="97" t="s">
        <v>11</v>
      </c>
      <c r="E158" s="117" t="s">
        <v>289</v>
      </c>
      <c r="F158" s="98" t="s">
        <v>14</v>
      </c>
      <c r="G158" s="98">
        <v>0</v>
      </c>
    </row>
    <row r="159" spans="1:7" s="1" customFormat="1" ht="24.95" customHeight="1" x14ac:dyDescent="0.2">
      <c r="A159" s="108"/>
      <c r="B159" s="13"/>
      <c r="C159" s="13" t="s">
        <v>252</v>
      </c>
      <c r="D159" s="18" t="s">
        <v>397</v>
      </c>
      <c r="E159" s="131" t="s">
        <v>292</v>
      </c>
      <c r="F159" s="19">
        <v>0</v>
      </c>
      <c r="G159" s="3">
        <f t="shared" si="11"/>
        <v>0</v>
      </c>
    </row>
    <row r="160" spans="1:7" s="1" customFormat="1" ht="24.95" customHeight="1" x14ac:dyDescent="0.2">
      <c r="A160" s="108"/>
      <c r="B160" s="13"/>
      <c r="C160" s="13" t="s">
        <v>252</v>
      </c>
      <c r="D160" s="18" t="s">
        <v>449</v>
      </c>
      <c r="E160" s="131" t="s">
        <v>292</v>
      </c>
      <c r="F160" s="19">
        <v>0</v>
      </c>
      <c r="G160" s="3">
        <f t="shared" ref="G160:G170" si="12">A160*F160</f>
        <v>0</v>
      </c>
    </row>
    <row r="161" spans="1:7" s="1" customFormat="1" ht="24.95" customHeight="1" x14ac:dyDescent="0.2">
      <c r="A161" s="108"/>
      <c r="B161" s="13"/>
      <c r="C161" s="13" t="s">
        <v>252</v>
      </c>
      <c r="D161" s="18" t="s">
        <v>382</v>
      </c>
      <c r="E161" s="131" t="s">
        <v>292</v>
      </c>
      <c r="F161" s="19">
        <v>0</v>
      </c>
      <c r="G161" s="3">
        <f t="shared" si="12"/>
        <v>0</v>
      </c>
    </row>
    <row r="162" spans="1:7" s="1" customFormat="1" ht="24.95" customHeight="1" x14ac:dyDescent="0.2">
      <c r="A162" s="108"/>
      <c r="B162" s="13"/>
      <c r="C162" s="13" t="s">
        <v>252</v>
      </c>
      <c r="D162" s="18" t="s">
        <v>440</v>
      </c>
      <c r="E162" s="131" t="s">
        <v>292</v>
      </c>
      <c r="F162" s="19">
        <v>0</v>
      </c>
      <c r="G162" s="3">
        <f t="shared" si="12"/>
        <v>0</v>
      </c>
    </row>
    <row r="163" spans="1:7" s="1" customFormat="1" ht="24.95" customHeight="1" x14ac:dyDescent="0.2">
      <c r="A163" s="108"/>
      <c r="B163" s="13"/>
      <c r="C163" s="13" t="s">
        <v>252</v>
      </c>
      <c r="D163" s="18" t="s">
        <v>384</v>
      </c>
      <c r="E163" s="131" t="s">
        <v>292</v>
      </c>
      <c r="F163" s="19">
        <v>0</v>
      </c>
      <c r="G163" s="3">
        <f t="shared" si="12"/>
        <v>0</v>
      </c>
    </row>
    <row r="164" spans="1:7" s="1" customFormat="1" ht="24.95" customHeight="1" x14ac:dyDescent="0.2">
      <c r="A164" s="108"/>
      <c r="B164" s="13"/>
      <c r="C164" s="13" t="s">
        <v>252</v>
      </c>
      <c r="D164" s="18" t="s">
        <v>441</v>
      </c>
      <c r="E164" s="131" t="s">
        <v>292</v>
      </c>
      <c r="F164" s="19">
        <v>0</v>
      </c>
      <c r="G164" s="3">
        <f t="shared" si="12"/>
        <v>0</v>
      </c>
    </row>
    <row r="165" spans="1:7" s="1" customFormat="1" ht="24.95" customHeight="1" x14ac:dyDescent="0.2">
      <c r="A165" s="108"/>
      <c r="B165" s="13"/>
      <c r="C165" s="13" t="s">
        <v>252</v>
      </c>
      <c r="D165" s="18" t="s">
        <v>386</v>
      </c>
      <c r="E165" s="131" t="s">
        <v>292</v>
      </c>
      <c r="F165" s="19">
        <v>0</v>
      </c>
      <c r="G165" s="3">
        <f t="shared" si="12"/>
        <v>0</v>
      </c>
    </row>
    <row r="166" spans="1:7" s="1" customFormat="1" ht="24.95" customHeight="1" x14ac:dyDescent="0.2">
      <c r="A166" s="108"/>
      <c r="B166" s="13"/>
      <c r="C166" s="13" t="s">
        <v>252</v>
      </c>
      <c r="D166" s="18" t="s">
        <v>450</v>
      </c>
      <c r="E166" s="131" t="s">
        <v>292</v>
      </c>
      <c r="F166" s="19">
        <v>0</v>
      </c>
      <c r="G166" s="3">
        <f t="shared" si="12"/>
        <v>0</v>
      </c>
    </row>
    <row r="167" spans="1:7" s="1" customFormat="1" ht="24.95" customHeight="1" x14ac:dyDescent="0.2">
      <c r="A167" s="108"/>
      <c r="B167" s="13"/>
      <c r="C167" s="13" t="s">
        <v>252</v>
      </c>
      <c r="D167" s="18" t="s">
        <v>442</v>
      </c>
      <c r="E167" s="131" t="s">
        <v>292</v>
      </c>
      <c r="F167" s="19">
        <v>0</v>
      </c>
      <c r="G167" s="3">
        <f t="shared" si="12"/>
        <v>0</v>
      </c>
    </row>
    <row r="168" spans="1:7" s="1" customFormat="1" ht="24.95" customHeight="1" x14ac:dyDescent="0.2">
      <c r="A168" s="108"/>
      <c r="B168" s="13"/>
      <c r="C168" s="13" t="s">
        <v>252</v>
      </c>
      <c r="D168" s="18" t="s">
        <v>451</v>
      </c>
      <c r="E168" s="131" t="s">
        <v>292</v>
      </c>
      <c r="F168" s="19">
        <v>0</v>
      </c>
      <c r="G168" s="3">
        <f t="shared" si="12"/>
        <v>0</v>
      </c>
    </row>
    <row r="169" spans="1:7" s="1" customFormat="1" ht="24.95" customHeight="1" x14ac:dyDescent="0.2">
      <c r="A169" s="118" t="s">
        <v>13</v>
      </c>
      <c r="B169" s="97" t="s">
        <v>33</v>
      </c>
      <c r="C169" s="97" t="s">
        <v>12</v>
      </c>
      <c r="D169" s="97" t="s">
        <v>11</v>
      </c>
      <c r="E169" s="117" t="s">
        <v>289</v>
      </c>
      <c r="F169" s="98" t="s">
        <v>14</v>
      </c>
      <c r="G169" s="98">
        <v>0</v>
      </c>
    </row>
    <row r="170" spans="1:7" s="1" customFormat="1" ht="24.95" customHeight="1" x14ac:dyDescent="0.2">
      <c r="A170" s="108"/>
      <c r="B170" s="13"/>
      <c r="C170" s="13" t="s">
        <v>253</v>
      </c>
      <c r="D170" s="18" t="s">
        <v>397</v>
      </c>
      <c r="E170" s="131" t="s">
        <v>292</v>
      </c>
      <c r="F170" s="19">
        <v>0</v>
      </c>
      <c r="G170" s="3">
        <f t="shared" si="12"/>
        <v>0</v>
      </c>
    </row>
    <row r="171" spans="1:7" s="1" customFormat="1" ht="24.95" customHeight="1" x14ac:dyDescent="0.2">
      <c r="A171" s="108"/>
      <c r="B171" s="13"/>
      <c r="C171" s="13" t="s">
        <v>253</v>
      </c>
      <c r="D171" s="18" t="s">
        <v>449</v>
      </c>
      <c r="E171" s="131" t="s">
        <v>292</v>
      </c>
      <c r="F171" s="19">
        <v>0</v>
      </c>
      <c r="G171" s="3">
        <f t="shared" ref="G171:G181" si="13">A171*F171</f>
        <v>0</v>
      </c>
    </row>
    <row r="172" spans="1:7" s="1" customFormat="1" ht="24.95" customHeight="1" x14ac:dyDescent="0.2">
      <c r="A172" s="108"/>
      <c r="B172" s="13"/>
      <c r="C172" s="13" t="s">
        <v>253</v>
      </c>
      <c r="D172" s="18" t="s">
        <v>382</v>
      </c>
      <c r="E172" s="131" t="s">
        <v>292</v>
      </c>
      <c r="F172" s="19">
        <v>0</v>
      </c>
      <c r="G172" s="3">
        <f t="shared" si="13"/>
        <v>0</v>
      </c>
    </row>
    <row r="173" spans="1:7" s="1" customFormat="1" ht="24.95" customHeight="1" x14ac:dyDescent="0.2">
      <c r="A173" s="108"/>
      <c r="B173" s="13"/>
      <c r="C173" s="13" t="s">
        <v>253</v>
      </c>
      <c r="D173" s="18" t="s">
        <v>440</v>
      </c>
      <c r="E173" s="131" t="s">
        <v>292</v>
      </c>
      <c r="F173" s="19">
        <v>0</v>
      </c>
      <c r="G173" s="3">
        <f t="shared" si="13"/>
        <v>0</v>
      </c>
    </row>
    <row r="174" spans="1:7" s="1" customFormat="1" ht="24.95" customHeight="1" x14ac:dyDescent="0.2">
      <c r="A174" s="108"/>
      <c r="B174" s="13"/>
      <c r="C174" s="13" t="s">
        <v>253</v>
      </c>
      <c r="D174" s="18" t="s">
        <v>384</v>
      </c>
      <c r="E174" s="131" t="s">
        <v>292</v>
      </c>
      <c r="F174" s="19">
        <v>0</v>
      </c>
      <c r="G174" s="3">
        <f t="shared" si="13"/>
        <v>0</v>
      </c>
    </row>
    <row r="175" spans="1:7" s="1" customFormat="1" ht="24.95" customHeight="1" x14ac:dyDescent="0.2">
      <c r="A175" s="108"/>
      <c r="B175" s="13"/>
      <c r="C175" s="13" t="s">
        <v>253</v>
      </c>
      <c r="D175" s="18" t="s">
        <v>441</v>
      </c>
      <c r="E175" s="131" t="s">
        <v>292</v>
      </c>
      <c r="F175" s="19">
        <v>0</v>
      </c>
      <c r="G175" s="3">
        <f t="shared" si="13"/>
        <v>0</v>
      </c>
    </row>
    <row r="176" spans="1:7" s="1" customFormat="1" ht="24.95" customHeight="1" x14ac:dyDescent="0.2">
      <c r="A176" s="108"/>
      <c r="B176" s="13"/>
      <c r="C176" s="13" t="s">
        <v>253</v>
      </c>
      <c r="D176" s="18" t="s">
        <v>386</v>
      </c>
      <c r="E176" s="131" t="s">
        <v>292</v>
      </c>
      <c r="F176" s="19">
        <v>0</v>
      </c>
      <c r="G176" s="3">
        <f t="shared" si="13"/>
        <v>0</v>
      </c>
    </row>
    <row r="177" spans="1:7" s="1" customFormat="1" ht="24.95" customHeight="1" x14ac:dyDescent="0.2">
      <c r="A177" s="108"/>
      <c r="B177" s="13"/>
      <c r="C177" s="13" t="s">
        <v>253</v>
      </c>
      <c r="D177" s="18" t="s">
        <v>450</v>
      </c>
      <c r="E177" s="131" t="s">
        <v>292</v>
      </c>
      <c r="F177" s="19">
        <v>0</v>
      </c>
      <c r="G177" s="3">
        <f t="shared" si="13"/>
        <v>0</v>
      </c>
    </row>
    <row r="178" spans="1:7" s="1" customFormat="1" ht="24.95" customHeight="1" x14ac:dyDescent="0.2">
      <c r="A178" s="108"/>
      <c r="B178" s="13"/>
      <c r="C178" s="13" t="s">
        <v>253</v>
      </c>
      <c r="D178" s="18" t="s">
        <v>442</v>
      </c>
      <c r="E178" s="131" t="s">
        <v>292</v>
      </c>
      <c r="F178" s="19">
        <v>0</v>
      </c>
      <c r="G178" s="3">
        <f t="shared" si="13"/>
        <v>0</v>
      </c>
    </row>
    <row r="179" spans="1:7" s="1" customFormat="1" ht="24.95" customHeight="1" x14ac:dyDescent="0.2">
      <c r="A179" s="108"/>
      <c r="B179" s="13"/>
      <c r="C179" s="13" t="s">
        <v>253</v>
      </c>
      <c r="D179" s="18" t="s">
        <v>451</v>
      </c>
      <c r="E179" s="131" t="s">
        <v>292</v>
      </c>
      <c r="F179" s="19">
        <v>0</v>
      </c>
      <c r="G179" s="3">
        <f t="shared" si="13"/>
        <v>0</v>
      </c>
    </row>
    <row r="180" spans="1:7" s="1" customFormat="1" ht="24.95" customHeight="1" x14ac:dyDescent="0.2">
      <c r="A180" s="118" t="s">
        <v>13</v>
      </c>
      <c r="B180" s="97" t="s">
        <v>33</v>
      </c>
      <c r="C180" s="97" t="s">
        <v>12</v>
      </c>
      <c r="D180" s="97" t="s">
        <v>11</v>
      </c>
      <c r="E180" s="117" t="s">
        <v>289</v>
      </c>
      <c r="F180" s="98" t="s">
        <v>14</v>
      </c>
      <c r="G180" s="98">
        <v>0</v>
      </c>
    </row>
    <row r="181" spans="1:7" s="1" customFormat="1" ht="24.95" customHeight="1" x14ac:dyDescent="0.2">
      <c r="A181" s="108"/>
      <c r="B181" s="108"/>
      <c r="C181" s="13" t="s">
        <v>254</v>
      </c>
      <c r="D181" s="18" t="s">
        <v>397</v>
      </c>
      <c r="E181" s="62" t="s">
        <v>292</v>
      </c>
      <c r="F181" s="19">
        <v>0</v>
      </c>
      <c r="G181" s="3">
        <f t="shared" si="13"/>
        <v>0</v>
      </c>
    </row>
    <row r="182" spans="1:7" s="1" customFormat="1" ht="24.95" customHeight="1" x14ac:dyDescent="0.2">
      <c r="A182" s="108"/>
      <c r="B182" s="13"/>
      <c r="C182" s="13" t="s">
        <v>254</v>
      </c>
      <c r="D182" s="18" t="s">
        <v>449</v>
      </c>
      <c r="E182" s="62" t="s">
        <v>292</v>
      </c>
      <c r="F182" s="19">
        <v>0</v>
      </c>
      <c r="G182" s="3">
        <f t="shared" ref="G182:G203" si="14">A182*F182</f>
        <v>0</v>
      </c>
    </row>
    <row r="183" spans="1:7" s="1" customFormat="1" ht="24.95" customHeight="1" x14ac:dyDescent="0.2">
      <c r="A183" s="108"/>
      <c r="B183" s="13"/>
      <c r="C183" s="13" t="s">
        <v>254</v>
      </c>
      <c r="D183" s="18" t="s">
        <v>382</v>
      </c>
      <c r="E183" s="62" t="s">
        <v>292</v>
      </c>
      <c r="F183" s="19">
        <v>0</v>
      </c>
      <c r="G183" s="3">
        <f t="shared" si="14"/>
        <v>0</v>
      </c>
    </row>
    <row r="184" spans="1:7" s="1" customFormat="1" ht="24.95" customHeight="1" x14ac:dyDescent="0.2">
      <c r="A184" s="108"/>
      <c r="B184" s="13"/>
      <c r="C184" s="13" t="s">
        <v>254</v>
      </c>
      <c r="D184" s="18" t="s">
        <v>440</v>
      </c>
      <c r="E184" s="62" t="s">
        <v>292</v>
      </c>
      <c r="F184" s="19">
        <v>0</v>
      </c>
      <c r="G184" s="3">
        <f t="shared" si="14"/>
        <v>0</v>
      </c>
    </row>
    <row r="185" spans="1:7" s="1" customFormat="1" ht="24.95" customHeight="1" x14ac:dyDescent="0.2">
      <c r="A185" s="108"/>
      <c r="B185" s="13"/>
      <c r="C185" s="13" t="s">
        <v>254</v>
      </c>
      <c r="D185" s="18" t="s">
        <v>384</v>
      </c>
      <c r="E185" s="62" t="s">
        <v>292</v>
      </c>
      <c r="F185" s="19">
        <v>0</v>
      </c>
      <c r="G185" s="3">
        <f t="shared" si="14"/>
        <v>0</v>
      </c>
    </row>
    <row r="186" spans="1:7" s="1" customFormat="1" ht="24.95" customHeight="1" x14ac:dyDescent="0.2">
      <c r="A186" s="108"/>
      <c r="B186" s="13"/>
      <c r="C186" s="13" t="s">
        <v>254</v>
      </c>
      <c r="D186" s="18" t="s">
        <v>441</v>
      </c>
      <c r="E186" s="62" t="s">
        <v>292</v>
      </c>
      <c r="F186" s="19">
        <v>0</v>
      </c>
      <c r="G186" s="3">
        <f t="shared" si="14"/>
        <v>0</v>
      </c>
    </row>
    <row r="187" spans="1:7" s="1" customFormat="1" ht="24.95" customHeight="1" x14ac:dyDescent="0.2">
      <c r="A187" s="108"/>
      <c r="B187" s="13"/>
      <c r="C187" s="13" t="s">
        <v>254</v>
      </c>
      <c r="D187" s="18" t="s">
        <v>386</v>
      </c>
      <c r="E187" s="62" t="s">
        <v>292</v>
      </c>
      <c r="F187" s="19">
        <v>0</v>
      </c>
      <c r="G187" s="3">
        <f t="shared" si="14"/>
        <v>0</v>
      </c>
    </row>
    <row r="188" spans="1:7" s="1" customFormat="1" ht="24.95" customHeight="1" x14ac:dyDescent="0.2">
      <c r="A188" s="108"/>
      <c r="B188" s="13"/>
      <c r="C188" s="13" t="s">
        <v>254</v>
      </c>
      <c r="D188" s="18" t="s">
        <v>450</v>
      </c>
      <c r="E188" s="62" t="s">
        <v>292</v>
      </c>
      <c r="F188" s="19">
        <v>0</v>
      </c>
      <c r="G188" s="3">
        <f t="shared" si="14"/>
        <v>0</v>
      </c>
    </row>
    <row r="189" spans="1:7" s="1" customFormat="1" ht="24.95" customHeight="1" x14ac:dyDescent="0.2">
      <c r="A189" s="108"/>
      <c r="B189" s="13"/>
      <c r="C189" s="13" t="s">
        <v>254</v>
      </c>
      <c r="D189" s="18" t="s">
        <v>442</v>
      </c>
      <c r="E189" s="62" t="s">
        <v>292</v>
      </c>
      <c r="F189" s="19">
        <v>0</v>
      </c>
      <c r="G189" s="3">
        <f t="shared" si="14"/>
        <v>0</v>
      </c>
    </row>
    <row r="190" spans="1:7" s="1" customFormat="1" ht="24.95" customHeight="1" x14ac:dyDescent="0.2">
      <c r="A190" s="108"/>
      <c r="B190" s="13"/>
      <c r="C190" s="13" t="s">
        <v>254</v>
      </c>
      <c r="D190" s="18" t="s">
        <v>451</v>
      </c>
      <c r="E190" s="62" t="s">
        <v>292</v>
      </c>
      <c r="F190" s="19">
        <v>0</v>
      </c>
      <c r="G190" s="3">
        <f t="shared" si="14"/>
        <v>0</v>
      </c>
    </row>
    <row r="191" spans="1:7" s="1" customFormat="1" ht="24.95" customHeight="1" x14ac:dyDescent="0.2">
      <c r="A191" s="118" t="s">
        <v>13</v>
      </c>
      <c r="B191" s="97" t="s">
        <v>33</v>
      </c>
      <c r="C191" s="97" t="s">
        <v>12</v>
      </c>
      <c r="D191" s="97" t="s">
        <v>11</v>
      </c>
      <c r="E191" s="117" t="s">
        <v>289</v>
      </c>
      <c r="F191" s="98" t="s">
        <v>14</v>
      </c>
      <c r="G191" s="98">
        <v>0</v>
      </c>
    </row>
    <row r="192" spans="1:7" s="1" customFormat="1" ht="24.95" customHeight="1" x14ac:dyDescent="0.2">
      <c r="A192" s="108"/>
      <c r="B192" s="108"/>
      <c r="C192" s="13" t="s">
        <v>255</v>
      </c>
      <c r="D192" s="18" t="s">
        <v>397</v>
      </c>
      <c r="E192" s="62" t="s">
        <v>292</v>
      </c>
      <c r="F192" s="19">
        <v>0</v>
      </c>
      <c r="G192" s="3">
        <f t="shared" si="14"/>
        <v>0</v>
      </c>
    </row>
    <row r="193" spans="1:7" s="1" customFormat="1" ht="24.95" customHeight="1" x14ac:dyDescent="0.2">
      <c r="A193" s="108"/>
      <c r="B193" s="13"/>
      <c r="C193" s="13" t="s">
        <v>255</v>
      </c>
      <c r="D193" s="18" t="s">
        <v>449</v>
      </c>
      <c r="E193" s="62" t="s">
        <v>292</v>
      </c>
      <c r="F193" s="19">
        <v>0</v>
      </c>
      <c r="G193" s="3">
        <f t="shared" si="14"/>
        <v>0</v>
      </c>
    </row>
    <row r="194" spans="1:7" s="1" customFormat="1" ht="24.95" customHeight="1" x14ac:dyDescent="0.2">
      <c r="A194" s="108"/>
      <c r="B194" s="13"/>
      <c r="C194" s="13" t="s">
        <v>255</v>
      </c>
      <c r="D194" s="18" t="s">
        <v>382</v>
      </c>
      <c r="E194" s="62" t="s">
        <v>292</v>
      </c>
      <c r="F194" s="19">
        <v>0</v>
      </c>
      <c r="G194" s="3">
        <f t="shared" si="14"/>
        <v>0</v>
      </c>
    </row>
    <row r="195" spans="1:7" s="1" customFormat="1" ht="24.95" customHeight="1" x14ac:dyDescent="0.2">
      <c r="A195" s="108"/>
      <c r="B195" s="13"/>
      <c r="C195" s="13" t="s">
        <v>255</v>
      </c>
      <c r="D195" s="18" t="s">
        <v>440</v>
      </c>
      <c r="E195" s="62" t="s">
        <v>292</v>
      </c>
      <c r="F195" s="19">
        <v>0</v>
      </c>
      <c r="G195" s="3">
        <f t="shared" si="14"/>
        <v>0</v>
      </c>
    </row>
    <row r="196" spans="1:7" s="1" customFormat="1" ht="24.95" customHeight="1" x14ac:dyDescent="0.2">
      <c r="A196" s="108"/>
      <c r="B196" s="13"/>
      <c r="C196" s="13" t="s">
        <v>255</v>
      </c>
      <c r="D196" s="18" t="s">
        <v>384</v>
      </c>
      <c r="E196" s="62" t="s">
        <v>292</v>
      </c>
      <c r="F196" s="19">
        <v>0</v>
      </c>
      <c r="G196" s="3">
        <f t="shared" si="14"/>
        <v>0</v>
      </c>
    </row>
    <row r="197" spans="1:7" s="1" customFormat="1" ht="24.95" customHeight="1" x14ac:dyDescent="0.2">
      <c r="A197" s="108"/>
      <c r="B197" s="13"/>
      <c r="C197" s="13" t="s">
        <v>255</v>
      </c>
      <c r="D197" s="18" t="s">
        <v>441</v>
      </c>
      <c r="E197" s="62" t="s">
        <v>292</v>
      </c>
      <c r="F197" s="19">
        <v>0</v>
      </c>
      <c r="G197" s="3">
        <f t="shared" si="14"/>
        <v>0</v>
      </c>
    </row>
    <row r="198" spans="1:7" s="1" customFormat="1" ht="24.95" customHeight="1" x14ac:dyDescent="0.2">
      <c r="A198" s="108"/>
      <c r="B198" s="13"/>
      <c r="C198" s="13" t="s">
        <v>255</v>
      </c>
      <c r="D198" s="18" t="s">
        <v>386</v>
      </c>
      <c r="E198" s="62" t="s">
        <v>292</v>
      </c>
      <c r="F198" s="19">
        <v>0</v>
      </c>
      <c r="G198" s="3">
        <f t="shared" si="14"/>
        <v>0</v>
      </c>
    </row>
    <row r="199" spans="1:7" s="1" customFormat="1" ht="24.95" customHeight="1" x14ac:dyDescent="0.2">
      <c r="A199" s="108"/>
      <c r="B199" s="13"/>
      <c r="C199" s="13" t="s">
        <v>255</v>
      </c>
      <c r="D199" s="18" t="s">
        <v>450</v>
      </c>
      <c r="E199" s="62" t="s">
        <v>292</v>
      </c>
      <c r="F199" s="19">
        <v>0</v>
      </c>
      <c r="G199" s="3">
        <f t="shared" si="14"/>
        <v>0</v>
      </c>
    </row>
    <row r="200" spans="1:7" s="1" customFormat="1" ht="24.95" customHeight="1" x14ac:dyDescent="0.2">
      <c r="A200" s="108"/>
      <c r="B200" s="13"/>
      <c r="C200" s="13" t="s">
        <v>255</v>
      </c>
      <c r="D200" s="18" t="s">
        <v>442</v>
      </c>
      <c r="E200" s="62" t="s">
        <v>292</v>
      </c>
      <c r="F200" s="19">
        <v>0</v>
      </c>
      <c r="G200" s="3">
        <f t="shared" si="14"/>
        <v>0</v>
      </c>
    </row>
    <row r="201" spans="1:7" s="1" customFormat="1" ht="24.95" customHeight="1" x14ac:dyDescent="0.2">
      <c r="A201" s="108"/>
      <c r="B201" s="13"/>
      <c r="C201" s="13" t="s">
        <v>255</v>
      </c>
      <c r="D201" s="18" t="s">
        <v>451</v>
      </c>
      <c r="E201" s="62" t="s">
        <v>292</v>
      </c>
      <c r="F201" s="19">
        <v>0</v>
      </c>
      <c r="G201" s="3">
        <f t="shared" si="14"/>
        <v>0</v>
      </c>
    </row>
    <row r="202" spans="1:7" s="1" customFormat="1" ht="24.95" customHeight="1" x14ac:dyDescent="0.2">
      <c r="A202" s="118" t="s">
        <v>13</v>
      </c>
      <c r="B202" s="97" t="s">
        <v>33</v>
      </c>
      <c r="C202" s="97" t="s">
        <v>12</v>
      </c>
      <c r="D202" s="97" t="s">
        <v>11</v>
      </c>
      <c r="E202" s="117" t="s">
        <v>289</v>
      </c>
      <c r="F202" s="98" t="s">
        <v>14</v>
      </c>
      <c r="G202" s="98">
        <v>0</v>
      </c>
    </row>
    <row r="203" spans="1:7" s="1" customFormat="1" ht="24.95" customHeight="1" x14ac:dyDescent="0.2">
      <c r="A203" s="108"/>
      <c r="B203" s="108"/>
      <c r="C203" s="13" t="s">
        <v>252</v>
      </c>
      <c r="D203" s="18" t="s">
        <v>397</v>
      </c>
      <c r="E203" s="62" t="s">
        <v>292</v>
      </c>
      <c r="F203" s="19">
        <v>0</v>
      </c>
      <c r="G203" s="3">
        <f t="shared" si="14"/>
        <v>0</v>
      </c>
    </row>
    <row r="204" spans="1:7" s="1" customFormat="1" ht="24.95" customHeight="1" x14ac:dyDescent="0.2">
      <c r="A204" s="108"/>
      <c r="B204" s="13"/>
      <c r="C204" s="13" t="s">
        <v>252</v>
      </c>
      <c r="D204" s="18" t="s">
        <v>449</v>
      </c>
      <c r="E204" s="62" t="s">
        <v>292</v>
      </c>
      <c r="F204" s="19">
        <v>0</v>
      </c>
      <c r="G204" s="3">
        <f t="shared" ref="G204:G225" si="15">A204*F204</f>
        <v>0</v>
      </c>
    </row>
    <row r="205" spans="1:7" s="1" customFormat="1" ht="24.95" customHeight="1" x14ac:dyDescent="0.2">
      <c r="A205" s="108"/>
      <c r="B205" s="13"/>
      <c r="C205" s="13" t="s">
        <v>252</v>
      </c>
      <c r="D205" s="18" t="s">
        <v>382</v>
      </c>
      <c r="E205" s="62" t="s">
        <v>292</v>
      </c>
      <c r="F205" s="19">
        <v>0</v>
      </c>
      <c r="G205" s="3">
        <f t="shared" si="15"/>
        <v>0</v>
      </c>
    </row>
    <row r="206" spans="1:7" s="1" customFormat="1" ht="24.95" customHeight="1" x14ac:dyDescent="0.2">
      <c r="A206" s="108"/>
      <c r="B206" s="13"/>
      <c r="C206" s="13" t="s">
        <v>252</v>
      </c>
      <c r="D206" s="18" t="s">
        <v>440</v>
      </c>
      <c r="E206" s="62" t="s">
        <v>292</v>
      </c>
      <c r="F206" s="19">
        <v>0</v>
      </c>
      <c r="G206" s="3">
        <f t="shared" si="15"/>
        <v>0</v>
      </c>
    </row>
    <row r="207" spans="1:7" s="1" customFormat="1" ht="24.95" customHeight="1" x14ac:dyDescent="0.2">
      <c r="A207" s="108"/>
      <c r="B207" s="13"/>
      <c r="C207" s="13" t="s">
        <v>252</v>
      </c>
      <c r="D207" s="18" t="s">
        <v>384</v>
      </c>
      <c r="E207" s="62" t="s">
        <v>292</v>
      </c>
      <c r="F207" s="19">
        <v>0</v>
      </c>
      <c r="G207" s="3">
        <f t="shared" si="15"/>
        <v>0</v>
      </c>
    </row>
    <row r="208" spans="1:7" s="1" customFormat="1" ht="24.95" customHeight="1" x14ac:dyDescent="0.2">
      <c r="A208" s="108"/>
      <c r="B208" s="13"/>
      <c r="C208" s="13" t="s">
        <v>252</v>
      </c>
      <c r="D208" s="18" t="s">
        <v>441</v>
      </c>
      <c r="E208" s="62" t="s">
        <v>292</v>
      </c>
      <c r="F208" s="19">
        <v>0</v>
      </c>
      <c r="G208" s="3">
        <f t="shared" si="15"/>
        <v>0</v>
      </c>
    </row>
    <row r="209" spans="1:7" s="1" customFormat="1" ht="24.95" customHeight="1" x14ac:dyDescent="0.2">
      <c r="A209" s="108"/>
      <c r="B209" s="13"/>
      <c r="C209" s="13" t="s">
        <v>252</v>
      </c>
      <c r="D209" s="18" t="s">
        <v>386</v>
      </c>
      <c r="E209" s="62" t="s">
        <v>292</v>
      </c>
      <c r="F209" s="19">
        <v>0</v>
      </c>
      <c r="G209" s="3">
        <f t="shared" si="15"/>
        <v>0</v>
      </c>
    </row>
    <row r="210" spans="1:7" s="1" customFormat="1" ht="24.95" customHeight="1" x14ac:dyDescent="0.2">
      <c r="A210" s="108"/>
      <c r="B210" s="13"/>
      <c r="C210" s="13" t="s">
        <v>252</v>
      </c>
      <c r="D210" s="18" t="s">
        <v>450</v>
      </c>
      <c r="E210" s="62" t="s">
        <v>292</v>
      </c>
      <c r="F210" s="19">
        <v>0</v>
      </c>
      <c r="G210" s="3">
        <f t="shared" si="15"/>
        <v>0</v>
      </c>
    </row>
    <row r="211" spans="1:7" s="1" customFormat="1" ht="24.95" customHeight="1" x14ac:dyDescent="0.2">
      <c r="A211" s="108"/>
      <c r="B211" s="13"/>
      <c r="C211" s="13" t="s">
        <v>252</v>
      </c>
      <c r="D211" s="18" t="s">
        <v>442</v>
      </c>
      <c r="E211" s="62" t="s">
        <v>292</v>
      </c>
      <c r="F211" s="19">
        <v>0</v>
      </c>
      <c r="G211" s="3">
        <f t="shared" si="15"/>
        <v>0</v>
      </c>
    </row>
    <row r="212" spans="1:7" s="1" customFormat="1" ht="24.95" customHeight="1" x14ac:dyDescent="0.2">
      <c r="A212" s="108"/>
      <c r="B212" s="13"/>
      <c r="C212" s="13" t="s">
        <v>252</v>
      </c>
      <c r="D212" s="18" t="s">
        <v>451</v>
      </c>
      <c r="E212" s="62" t="s">
        <v>292</v>
      </c>
      <c r="F212" s="19">
        <v>0</v>
      </c>
      <c r="G212" s="3">
        <f t="shared" si="15"/>
        <v>0</v>
      </c>
    </row>
    <row r="213" spans="1:7" s="1" customFormat="1" ht="24.95" customHeight="1" x14ac:dyDescent="0.2">
      <c r="A213" s="118" t="s">
        <v>13</v>
      </c>
      <c r="B213" s="97" t="s">
        <v>33</v>
      </c>
      <c r="C213" s="97" t="s">
        <v>12</v>
      </c>
      <c r="D213" s="97" t="s">
        <v>11</v>
      </c>
      <c r="E213" s="117" t="s">
        <v>289</v>
      </c>
      <c r="F213" s="98" t="s">
        <v>14</v>
      </c>
      <c r="G213" s="98">
        <v>0</v>
      </c>
    </row>
    <row r="214" spans="1:7" s="1" customFormat="1" ht="24.95" customHeight="1" x14ac:dyDescent="0.2">
      <c r="A214" s="108"/>
      <c r="B214" s="108"/>
      <c r="C214" s="13" t="s">
        <v>253</v>
      </c>
      <c r="D214" s="18" t="s">
        <v>397</v>
      </c>
      <c r="E214" s="62" t="s">
        <v>292</v>
      </c>
      <c r="F214" s="19">
        <v>0</v>
      </c>
      <c r="G214" s="3">
        <f t="shared" si="15"/>
        <v>0</v>
      </c>
    </row>
    <row r="215" spans="1:7" s="1" customFormat="1" ht="24.95" customHeight="1" x14ac:dyDescent="0.2">
      <c r="A215" s="108"/>
      <c r="B215" s="13"/>
      <c r="C215" s="13" t="s">
        <v>253</v>
      </c>
      <c r="D215" s="18" t="s">
        <v>449</v>
      </c>
      <c r="E215" s="62" t="s">
        <v>292</v>
      </c>
      <c r="F215" s="19">
        <v>0</v>
      </c>
      <c r="G215" s="3">
        <f t="shared" si="15"/>
        <v>0</v>
      </c>
    </row>
    <row r="216" spans="1:7" s="1" customFormat="1" ht="24.95" customHeight="1" x14ac:dyDescent="0.2">
      <c r="A216" s="108"/>
      <c r="B216" s="13"/>
      <c r="C216" s="13" t="s">
        <v>253</v>
      </c>
      <c r="D216" s="18" t="s">
        <v>382</v>
      </c>
      <c r="E216" s="62" t="s">
        <v>292</v>
      </c>
      <c r="F216" s="19">
        <v>0</v>
      </c>
      <c r="G216" s="3">
        <f t="shared" si="15"/>
        <v>0</v>
      </c>
    </row>
    <row r="217" spans="1:7" s="1" customFormat="1" ht="24.95" customHeight="1" x14ac:dyDescent="0.2">
      <c r="A217" s="108"/>
      <c r="B217" s="13"/>
      <c r="C217" s="13" t="s">
        <v>253</v>
      </c>
      <c r="D217" s="18" t="s">
        <v>440</v>
      </c>
      <c r="E217" s="62" t="s">
        <v>292</v>
      </c>
      <c r="F217" s="19">
        <v>0</v>
      </c>
      <c r="G217" s="3">
        <f t="shared" si="15"/>
        <v>0</v>
      </c>
    </row>
    <row r="218" spans="1:7" s="1" customFormat="1" ht="24.95" customHeight="1" x14ac:dyDescent="0.2">
      <c r="A218" s="108"/>
      <c r="B218" s="13"/>
      <c r="C218" s="13" t="s">
        <v>253</v>
      </c>
      <c r="D218" s="18" t="s">
        <v>384</v>
      </c>
      <c r="E218" s="62" t="s">
        <v>292</v>
      </c>
      <c r="F218" s="19">
        <v>0</v>
      </c>
      <c r="G218" s="3">
        <f t="shared" si="15"/>
        <v>0</v>
      </c>
    </row>
    <row r="219" spans="1:7" s="1" customFormat="1" ht="24.95" customHeight="1" x14ac:dyDescent="0.2">
      <c r="A219" s="108"/>
      <c r="B219" s="13"/>
      <c r="C219" s="13" t="s">
        <v>253</v>
      </c>
      <c r="D219" s="18" t="s">
        <v>441</v>
      </c>
      <c r="E219" s="62" t="s">
        <v>292</v>
      </c>
      <c r="F219" s="19">
        <v>0</v>
      </c>
      <c r="G219" s="3">
        <f t="shared" si="15"/>
        <v>0</v>
      </c>
    </row>
    <row r="220" spans="1:7" s="1" customFormat="1" ht="24.95" customHeight="1" x14ac:dyDescent="0.2">
      <c r="A220" s="108"/>
      <c r="B220" s="13"/>
      <c r="C220" s="13" t="s">
        <v>253</v>
      </c>
      <c r="D220" s="18" t="s">
        <v>386</v>
      </c>
      <c r="E220" s="62" t="s">
        <v>292</v>
      </c>
      <c r="F220" s="19">
        <v>0</v>
      </c>
      <c r="G220" s="3">
        <f t="shared" si="15"/>
        <v>0</v>
      </c>
    </row>
    <row r="221" spans="1:7" s="1" customFormat="1" ht="24.95" customHeight="1" x14ac:dyDescent="0.2">
      <c r="A221" s="108"/>
      <c r="B221" s="13"/>
      <c r="C221" s="13" t="s">
        <v>253</v>
      </c>
      <c r="D221" s="18" t="s">
        <v>450</v>
      </c>
      <c r="E221" s="62" t="s">
        <v>292</v>
      </c>
      <c r="F221" s="19">
        <v>0</v>
      </c>
      <c r="G221" s="3">
        <f t="shared" si="15"/>
        <v>0</v>
      </c>
    </row>
    <row r="222" spans="1:7" s="1" customFormat="1" ht="24.95" customHeight="1" x14ac:dyDescent="0.2">
      <c r="A222" s="108"/>
      <c r="B222" s="13"/>
      <c r="C222" s="13" t="s">
        <v>253</v>
      </c>
      <c r="D222" s="18" t="s">
        <v>442</v>
      </c>
      <c r="E222" s="62" t="s">
        <v>292</v>
      </c>
      <c r="F222" s="19">
        <v>0</v>
      </c>
      <c r="G222" s="3">
        <f t="shared" si="15"/>
        <v>0</v>
      </c>
    </row>
    <row r="223" spans="1:7" s="1" customFormat="1" ht="24.95" customHeight="1" x14ac:dyDescent="0.2">
      <c r="A223" s="108"/>
      <c r="B223" s="13"/>
      <c r="C223" s="13" t="s">
        <v>253</v>
      </c>
      <c r="D223" s="18" t="s">
        <v>451</v>
      </c>
      <c r="E223" s="62" t="s">
        <v>292</v>
      </c>
      <c r="F223" s="19">
        <v>0</v>
      </c>
      <c r="G223" s="3">
        <f t="shared" si="15"/>
        <v>0</v>
      </c>
    </row>
    <row r="224" spans="1:7" s="1" customFormat="1" ht="24.95" customHeight="1" x14ac:dyDescent="0.2">
      <c r="A224" s="118" t="s">
        <v>13</v>
      </c>
      <c r="B224" s="97" t="s">
        <v>33</v>
      </c>
      <c r="C224" s="97" t="s">
        <v>12</v>
      </c>
      <c r="D224" s="97" t="s">
        <v>11</v>
      </c>
      <c r="E224" s="117" t="s">
        <v>289</v>
      </c>
      <c r="F224" s="98" t="s">
        <v>14</v>
      </c>
      <c r="G224" s="98">
        <v>0</v>
      </c>
    </row>
    <row r="225" spans="1:7" s="1" customFormat="1" ht="24.95" customHeight="1" x14ac:dyDescent="0.2">
      <c r="A225" s="108"/>
      <c r="B225" s="108"/>
      <c r="C225" s="13" t="s">
        <v>254</v>
      </c>
      <c r="D225" s="18" t="s">
        <v>397</v>
      </c>
      <c r="E225" s="62" t="s">
        <v>293</v>
      </c>
      <c r="F225" s="19">
        <v>0</v>
      </c>
      <c r="G225" s="3">
        <f t="shared" si="15"/>
        <v>0</v>
      </c>
    </row>
    <row r="226" spans="1:7" s="1" customFormat="1" ht="24.95" customHeight="1" x14ac:dyDescent="0.2">
      <c r="A226" s="108"/>
      <c r="B226" s="13"/>
      <c r="C226" s="13" t="s">
        <v>254</v>
      </c>
      <c r="D226" s="18" t="s">
        <v>449</v>
      </c>
      <c r="E226" s="62" t="s">
        <v>293</v>
      </c>
      <c r="F226" s="19">
        <v>0</v>
      </c>
      <c r="G226" s="3">
        <f t="shared" ref="G226:G236" si="16">A226*F226</f>
        <v>0</v>
      </c>
    </row>
    <row r="227" spans="1:7" s="1" customFormat="1" ht="24.95" customHeight="1" x14ac:dyDescent="0.2">
      <c r="A227" s="108"/>
      <c r="B227" s="13"/>
      <c r="C227" s="13" t="s">
        <v>254</v>
      </c>
      <c r="D227" s="18" t="s">
        <v>382</v>
      </c>
      <c r="E227" s="62" t="s">
        <v>293</v>
      </c>
      <c r="F227" s="19">
        <v>0</v>
      </c>
      <c r="G227" s="3">
        <f t="shared" si="16"/>
        <v>0</v>
      </c>
    </row>
    <row r="228" spans="1:7" s="1" customFormat="1" ht="24.95" customHeight="1" x14ac:dyDescent="0.2">
      <c r="A228" s="108"/>
      <c r="B228" s="13"/>
      <c r="C228" s="13" t="s">
        <v>254</v>
      </c>
      <c r="D228" s="18" t="s">
        <v>440</v>
      </c>
      <c r="E228" s="62" t="s">
        <v>293</v>
      </c>
      <c r="F228" s="19">
        <v>0</v>
      </c>
      <c r="G228" s="3">
        <f t="shared" si="16"/>
        <v>0</v>
      </c>
    </row>
    <row r="229" spans="1:7" s="1" customFormat="1" ht="24.95" customHeight="1" x14ac:dyDescent="0.2">
      <c r="A229" s="108"/>
      <c r="B229" s="13"/>
      <c r="C229" s="13" t="s">
        <v>254</v>
      </c>
      <c r="D229" s="18" t="s">
        <v>384</v>
      </c>
      <c r="E229" s="62" t="s">
        <v>293</v>
      </c>
      <c r="F229" s="19">
        <v>0</v>
      </c>
      <c r="G229" s="3">
        <f t="shared" si="16"/>
        <v>0</v>
      </c>
    </row>
    <row r="230" spans="1:7" s="1" customFormat="1" ht="24.95" customHeight="1" x14ac:dyDescent="0.2">
      <c r="A230" s="108"/>
      <c r="B230" s="13"/>
      <c r="C230" s="13" t="s">
        <v>254</v>
      </c>
      <c r="D230" s="18" t="s">
        <v>441</v>
      </c>
      <c r="E230" s="62" t="s">
        <v>293</v>
      </c>
      <c r="F230" s="19">
        <v>0</v>
      </c>
      <c r="G230" s="3">
        <f t="shared" si="16"/>
        <v>0</v>
      </c>
    </row>
    <row r="231" spans="1:7" s="1" customFormat="1" ht="24.95" customHeight="1" x14ac:dyDescent="0.2">
      <c r="A231" s="108"/>
      <c r="B231" s="13"/>
      <c r="C231" s="13" t="s">
        <v>254</v>
      </c>
      <c r="D231" s="18" t="s">
        <v>386</v>
      </c>
      <c r="E231" s="62" t="s">
        <v>293</v>
      </c>
      <c r="F231" s="19">
        <v>0</v>
      </c>
      <c r="G231" s="3">
        <f t="shared" si="16"/>
        <v>0</v>
      </c>
    </row>
    <row r="232" spans="1:7" s="1" customFormat="1" ht="24.95" customHeight="1" x14ac:dyDescent="0.2">
      <c r="A232" s="108"/>
      <c r="B232" s="13"/>
      <c r="C232" s="13" t="s">
        <v>254</v>
      </c>
      <c r="D232" s="18" t="s">
        <v>450</v>
      </c>
      <c r="E232" s="62" t="s">
        <v>293</v>
      </c>
      <c r="F232" s="19">
        <v>0</v>
      </c>
      <c r="G232" s="3">
        <f t="shared" si="16"/>
        <v>0</v>
      </c>
    </row>
    <row r="233" spans="1:7" s="1" customFormat="1" ht="24.95" customHeight="1" x14ac:dyDescent="0.2">
      <c r="A233" s="108"/>
      <c r="B233" s="13"/>
      <c r="C233" s="13" t="s">
        <v>254</v>
      </c>
      <c r="D233" s="18" t="s">
        <v>442</v>
      </c>
      <c r="E233" s="62" t="s">
        <v>293</v>
      </c>
      <c r="F233" s="19">
        <v>0</v>
      </c>
      <c r="G233" s="3">
        <f t="shared" si="16"/>
        <v>0</v>
      </c>
    </row>
    <row r="234" spans="1:7" s="1" customFormat="1" ht="24.95" customHeight="1" x14ac:dyDescent="0.2">
      <c r="A234" s="108"/>
      <c r="B234" s="13"/>
      <c r="C234" s="13" t="s">
        <v>254</v>
      </c>
      <c r="D234" s="18" t="s">
        <v>451</v>
      </c>
      <c r="E234" s="62" t="s">
        <v>293</v>
      </c>
      <c r="F234" s="19">
        <v>0</v>
      </c>
      <c r="G234" s="3">
        <f t="shared" si="16"/>
        <v>0</v>
      </c>
    </row>
    <row r="235" spans="1:7" s="1" customFormat="1" ht="24.95" customHeight="1" x14ac:dyDescent="0.2">
      <c r="A235" s="118" t="s">
        <v>13</v>
      </c>
      <c r="B235" s="97" t="s">
        <v>33</v>
      </c>
      <c r="C235" s="97" t="s">
        <v>12</v>
      </c>
      <c r="D235" s="97" t="s">
        <v>11</v>
      </c>
      <c r="E235" s="117" t="s">
        <v>289</v>
      </c>
      <c r="F235" s="98" t="s">
        <v>14</v>
      </c>
      <c r="G235" s="98">
        <v>0</v>
      </c>
    </row>
    <row r="236" spans="1:7" s="1" customFormat="1" ht="24.95" customHeight="1" x14ac:dyDescent="0.2">
      <c r="A236" s="108"/>
      <c r="B236" s="108"/>
      <c r="C236" s="13" t="s">
        <v>255</v>
      </c>
      <c r="D236" s="18" t="s">
        <v>397</v>
      </c>
      <c r="E236" s="62" t="s">
        <v>293</v>
      </c>
      <c r="F236" s="19">
        <v>0</v>
      </c>
      <c r="G236" s="3">
        <f t="shared" si="16"/>
        <v>0</v>
      </c>
    </row>
    <row r="237" spans="1:7" s="1" customFormat="1" ht="24.95" customHeight="1" x14ac:dyDescent="0.2">
      <c r="A237" s="108"/>
      <c r="B237" s="13"/>
      <c r="C237" s="13" t="s">
        <v>255</v>
      </c>
      <c r="D237" s="18" t="s">
        <v>449</v>
      </c>
      <c r="E237" s="62" t="s">
        <v>293</v>
      </c>
      <c r="F237" s="19">
        <v>0</v>
      </c>
      <c r="G237" s="3">
        <f t="shared" ref="G237:G245" si="17">A237*F237</f>
        <v>0</v>
      </c>
    </row>
    <row r="238" spans="1:7" s="1" customFormat="1" ht="24.95" customHeight="1" x14ac:dyDescent="0.2">
      <c r="A238" s="108"/>
      <c r="B238" s="13"/>
      <c r="C238" s="13" t="s">
        <v>255</v>
      </c>
      <c r="D238" s="18" t="s">
        <v>382</v>
      </c>
      <c r="E238" s="62" t="s">
        <v>293</v>
      </c>
      <c r="F238" s="19">
        <v>0</v>
      </c>
      <c r="G238" s="3">
        <f t="shared" si="17"/>
        <v>0</v>
      </c>
    </row>
    <row r="239" spans="1:7" s="1" customFormat="1" ht="24.95" customHeight="1" x14ac:dyDescent="0.2">
      <c r="A239" s="108"/>
      <c r="B239" s="13"/>
      <c r="C239" s="13" t="s">
        <v>255</v>
      </c>
      <c r="D239" s="18" t="s">
        <v>440</v>
      </c>
      <c r="E239" s="62" t="s">
        <v>293</v>
      </c>
      <c r="F239" s="19">
        <v>0</v>
      </c>
      <c r="G239" s="3">
        <f t="shared" si="17"/>
        <v>0</v>
      </c>
    </row>
    <row r="240" spans="1:7" s="1" customFormat="1" ht="24.95" customHeight="1" x14ac:dyDescent="0.2">
      <c r="A240" s="108"/>
      <c r="B240" s="13"/>
      <c r="C240" s="13" t="s">
        <v>255</v>
      </c>
      <c r="D240" s="18" t="s">
        <v>384</v>
      </c>
      <c r="E240" s="62" t="s">
        <v>293</v>
      </c>
      <c r="F240" s="19">
        <v>0</v>
      </c>
      <c r="G240" s="3">
        <f t="shared" si="17"/>
        <v>0</v>
      </c>
    </row>
    <row r="241" spans="1:7" s="1" customFormat="1" ht="24.95" customHeight="1" x14ac:dyDescent="0.2">
      <c r="A241" s="108"/>
      <c r="B241" s="13"/>
      <c r="C241" s="13" t="s">
        <v>255</v>
      </c>
      <c r="D241" s="18" t="s">
        <v>441</v>
      </c>
      <c r="E241" s="62" t="s">
        <v>293</v>
      </c>
      <c r="F241" s="19">
        <v>0</v>
      </c>
      <c r="G241" s="3">
        <f t="shared" si="17"/>
        <v>0</v>
      </c>
    </row>
    <row r="242" spans="1:7" s="1" customFormat="1" ht="24.95" customHeight="1" x14ac:dyDescent="0.2">
      <c r="A242" s="108"/>
      <c r="B242" s="13"/>
      <c r="C242" s="13" t="s">
        <v>255</v>
      </c>
      <c r="D242" s="18" t="s">
        <v>386</v>
      </c>
      <c r="E242" s="62" t="s">
        <v>293</v>
      </c>
      <c r="F242" s="19">
        <v>0</v>
      </c>
      <c r="G242" s="3">
        <f t="shared" si="17"/>
        <v>0</v>
      </c>
    </row>
    <row r="243" spans="1:7" s="1" customFormat="1" ht="24.95" customHeight="1" x14ac:dyDescent="0.2">
      <c r="A243" s="108"/>
      <c r="B243" s="13"/>
      <c r="C243" s="13" t="s">
        <v>255</v>
      </c>
      <c r="D243" s="18" t="s">
        <v>450</v>
      </c>
      <c r="E243" s="62" t="s">
        <v>293</v>
      </c>
      <c r="F243" s="19">
        <v>0</v>
      </c>
      <c r="G243" s="3">
        <f t="shared" si="17"/>
        <v>0</v>
      </c>
    </row>
    <row r="244" spans="1:7" s="1" customFormat="1" ht="24.95" customHeight="1" x14ac:dyDescent="0.2">
      <c r="A244" s="108"/>
      <c r="B244" s="13"/>
      <c r="C244" s="13" t="s">
        <v>255</v>
      </c>
      <c r="D244" s="18" t="s">
        <v>442</v>
      </c>
      <c r="E244" s="62" t="s">
        <v>293</v>
      </c>
      <c r="F244" s="19">
        <v>0</v>
      </c>
      <c r="G244" s="3">
        <f t="shared" si="17"/>
        <v>0</v>
      </c>
    </row>
    <row r="245" spans="1:7" s="1" customFormat="1" ht="24.95" customHeight="1" x14ac:dyDescent="0.2">
      <c r="A245" s="108">
        <v>0</v>
      </c>
      <c r="B245" s="13"/>
      <c r="C245" s="13" t="s">
        <v>255</v>
      </c>
      <c r="D245" s="18" t="s">
        <v>451</v>
      </c>
      <c r="E245" s="62" t="s">
        <v>293</v>
      </c>
      <c r="F245" s="19">
        <v>0</v>
      </c>
      <c r="G245" s="3">
        <f t="shared" si="17"/>
        <v>0</v>
      </c>
    </row>
    <row r="246" spans="1:7" ht="20.25" x14ac:dyDescent="0.3">
      <c r="A246" s="312" t="s">
        <v>15</v>
      </c>
      <c r="B246" s="312"/>
      <c r="C246" s="312"/>
      <c r="D246" s="312"/>
      <c r="E246" s="312"/>
      <c r="F246" s="312"/>
      <c r="G246" s="73">
        <f>SUM(G11:G245)</f>
        <v>0</v>
      </c>
    </row>
    <row r="247" spans="1:7" ht="23.25" x14ac:dyDescent="0.2">
      <c r="A247" s="313" t="s">
        <v>51</v>
      </c>
      <c r="B247" s="313"/>
      <c r="C247" s="313"/>
      <c r="D247" s="313"/>
      <c r="E247" s="313"/>
      <c r="F247" s="313"/>
      <c r="G247" s="313"/>
    </row>
    <row r="248" spans="1:7" ht="23.25" x14ac:dyDescent="0.2">
      <c r="A248" s="314" t="s">
        <v>36</v>
      </c>
      <c r="B248" s="314"/>
      <c r="C248" s="314"/>
      <c r="D248" s="314"/>
      <c r="E248" s="314"/>
      <c r="F248" s="314"/>
      <c r="G248" s="314"/>
    </row>
  </sheetData>
  <mergeCells count="21">
    <mergeCell ref="A5:D5"/>
    <mergeCell ref="E7:E8"/>
    <mergeCell ref="A1:G1"/>
    <mergeCell ref="A2:G2"/>
    <mergeCell ref="A3:G3"/>
    <mergeCell ref="A4:G4"/>
    <mergeCell ref="A6:G6"/>
    <mergeCell ref="E5:G5"/>
    <mergeCell ref="A7:B7"/>
    <mergeCell ref="D8:D9"/>
    <mergeCell ref="F7:F9"/>
    <mergeCell ref="A248:G248"/>
    <mergeCell ref="A246:F246"/>
    <mergeCell ref="A247:G247"/>
    <mergeCell ref="C7:D7"/>
    <mergeCell ref="G7:G9"/>
    <mergeCell ref="A69:B69"/>
    <mergeCell ref="C69:D69"/>
    <mergeCell ref="A8:A9"/>
    <mergeCell ref="B8:B9"/>
    <mergeCell ref="C8:C9"/>
  </mergeCells>
  <phoneticPr fontId="31" type="noConversion"/>
  <hyperlinks>
    <hyperlink ref="A7:B7" location="Table_of_Contents" display="Table of Contents" xr:uid="{00000000-0004-0000-0F00-000000000000}"/>
    <hyperlink ref="C7:D7" location="Additional_Items" display="Add Items" xr:uid="{00000000-0004-0000-0F00-000001000000}"/>
    <hyperlink ref="A69:B69" location="Table_of_Contents" display="Table of Contents" xr:uid="{00000000-0004-0000-0F00-000002000000}"/>
    <hyperlink ref="C69:D69" location="Additional_Items" display="Add Items" xr:uid="{00000000-0004-0000-0F00-000003000000}"/>
    <hyperlink ref="A6:G6" location="Summary" display="Summary" xr:uid="{00000000-0004-0000-0F00-000004000000}"/>
    <hyperlink ref="A247:G247" location="Summary" display="Summary" xr:uid="{00000000-0004-0000-0F00-000005000000}"/>
  </hyperlinks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54"/>
  <sheetViews>
    <sheetView showZeros="0" topLeftCell="A19" zoomScale="60" workbookViewId="0">
      <selection activeCell="G21" sqref="G21"/>
    </sheetView>
  </sheetViews>
  <sheetFormatPr defaultRowHeight="12.75" x14ac:dyDescent="0.2"/>
  <cols>
    <col min="1" max="1" width="21.7109375" customWidth="1"/>
    <col min="2" max="2" width="26.7109375" customWidth="1"/>
    <col min="3" max="3" width="13" customWidth="1"/>
    <col min="4" max="4" width="28.7109375" customWidth="1"/>
    <col min="5" max="5" width="32.7109375" customWidth="1"/>
    <col min="6" max="6" width="59.7109375" customWidth="1"/>
    <col min="7" max="7" width="27.28515625" customWidth="1"/>
    <col min="8" max="8" width="16.5703125" customWidth="1"/>
    <col min="9" max="9" width="17.28515625" customWidth="1"/>
  </cols>
  <sheetData>
    <row r="1" spans="1:9" ht="30" x14ac:dyDescent="0.2">
      <c r="A1" s="303" t="s">
        <v>1</v>
      </c>
      <c r="B1" s="303"/>
      <c r="C1" s="303"/>
      <c r="D1" s="303"/>
      <c r="E1" s="303"/>
      <c r="F1" s="303"/>
      <c r="G1" s="303"/>
      <c r="H1" s="303"/>
      <c r="I1" s="303"/>
    </row>
    <row r="2" spans="1:9" ht="23.25" x14ac:dyDescent="0.2">
      <c r="A2" s="304" t="s">
        <v>358</v>
      </c>
      <c r="B2" s="304"/>
      <c r="C2" s="304"/>
      <c r="D2" s="304"/>
      <c r="E2" s="304"/>
      <c r="F2" s="304"/>
      <c r="G2" s="304"/>
      <c r="H2" s="304"/>
      <c r="I2" s="304"/>
    </row>
    <row r="3" spans="1:9" ht="20.25" x14ac:dyDescent="0.2">
      <c r="A3" s="305" t="s">
        <v>213</v>
      </c>
      <c r="B3" s="305"/>
      <c r="C3" s="305"/>
      <c r="D3" s="305"/>
      <c r="E3" s="305"/>
      <c r="F3" s="305"/>
      <c r="G3" s="305"/>
      <c r="H3" s="305"/>
      <c r="I3" s="305"/>
    </row>
    <row r="4" spans="1:9" ht="20.25" x14ac:dyDescent="0.2">
      <c r="A4" s="305" t="s">
        <v>357</v>
      </c>
      <c r="B4" s="305"/>
      <c r="C4" s="305"/>
      <c r="D4" s="305"/>
      <c r="E4" s="305"/>
      <c r="F4" s="305"/>
      <c r="G4" s="305"/>
      <c r="H4" s="305"/>
      <c r="I4" s="305"/>
    </row>
    <row r="5" spans="1:9" ht="20.25" x14ac:dyDescent="0.2">
      <c r="A5" s="309"/>
      <c r="B5" s="309"/>
      <c r="C5" s="309"/>
      <c r="D5" s="309"/>
      <c r="E5" s="309"/>
      <c r="F5" s="309"/>
      <c r="G5" s="309"/>
      <c r="H5" s="309"/>
      <c r="I5" s="309"/>
    </row>
    <row r="6" spans="1:9" ht="23.25" x14ac:dyDescent="0.2">
      <c r="A6" s="313" t="s">
        <v>51</v>
      </c>
      <c r="B6" s="313"/>
      <c r="C6" s="313"/>
      <c r="D6" s="313"/>
      <c r="E6" s="313"/>
      <c r="F6" s="313"/>
      <c r="G6" s="313"/>
      <c r="H6" s="313"/>
      <c r="I6" s="313"/>
    </row>
    <row r="7" spans="1:9" s="1" customFormat="1" ht="24.95" customHeight="1" x14ac:dyDescent="0.2">
      <c r="A7" s="329" t="s">
        <v>143</v>
      </c>
      <c r="B7" s="330"/>
      <c r="C7" s="336" t="s">
        <v>144</v>
      </c>
      <c r="D7" s="400"/>
      <c r="E7" s="337"/>
      <c r="F7" s="331" t="s">
        <v>213</v>
      </c>
      <c r="G7" s="338" t="s">
        <v>43</v>
      </c>
      <c r="H7" s="324" t="s">
        <v>14</v>
      </c>
      <c r="I7" s="324" t="s">
        <v>15</v>
      </c>
    </row>
    <row r="8" spans="1:9" s="1" customFormat="1" ht="24.95" customHeight="1" x14ac:dyDescent="0.2">
      <c r="A8" s="398" t="s">
        <v>13</v>
      </c>
      <c r="B8" s="338" t="s">
        <v>33</v>
      </c>
      <c r="C8" s="338" t="s">
        <v>12</v>
      </c>
      <c r="D8" s="338" t="s">
        <v>456</v>
      </c>
      <c r="E8" s="338" t="s">
        <v>11</v>
      </c>
      <c r="F8" s="332"/>
      <c r="G8" s="389"/>
      <c r="H8" s="397"/>
      <c r="I8" s="397"/>
    </row>
    <row r="9" spans="1:9" s="1" customFormat="1" ht="24.95" customHeight="1" x14ac:dyDescent="0.2">
      <c r="A9" s="399"/>
      <c r="B9" s="339"/>
      <c r="C9" s="339"/>
      <c r="D9" s="339"/>
      <c r="E9" s="339"/>
      <c r="F9" s="67" t="s">
        <v>70</v>
      </c>
      <c r="G9" s="339"/>
      <c r="H9" s="325"/>
      <c r="I9" s="325"/>
    </row>
    <row r="10" spans="1:9" s="1" customFormat="1" ht="24.95" customHeight="1" x14ac:dyDescent="0.2">
      <c r="A10" s="118" t="s">
        <v>13</v>
      </c>
      <c r="B10" s="97" t="s">
        <v>33</v>
      </c>
      <c r="C10" s="97" t="s">
        <v>12</v>
      </c>
      <c r="D10" s="97" t="s">
        <v>456</v>
      </c>
      <c r="E10" s="97" t="s">
        <v>11</v>
      </c>
      <c r="F10" s="132" t="s">
        <v>452</v>
      </c>
      <c r="G10" s="115" t="s">
        <v>51</v>
      </c>
      <c r="H10" s="98" t="s">
        <v>14</v>
      </c>
      <c r="I10" s="98" t="s">
        <v>15</v>
      </c>
    </row>
    <row r="11" spans="1:9" s="1" customFormat="1" ht="24.95" customHeight="1" x14ac:dyDescent="0.2">
      <c r="A11" s="13">
        <v>0</v>
      </c>
      <c r="B11" s="13"/>
      <c r="C11" s="13">
        <v>2</v>
      </c>
      <c r="D11" s="13" t="s">
        <v>457</v>
      </c>
      <c r="E11" s="18" t="s">
        <v>195</v>
      </c>
      <c r="F11" s="59" t="s">
        <v>453</v>
      </c>
      <c r="G11" s="350" t="s">
        <v>70</v>
      </c>
      <c r="H11" s="19">
        <v>2.99</v>
      </c>
      <c r="I11" s="3">
        <f>A11*H11</f>
        <v>0</v>
      </c>
    </row>
    <row r="12" spans="1:9" s="1" customFormat="1" ht="24.95" customHeight="1" x14ac:dyDescent="0.2">
      <c r="A12" s="13"/>
      <c r="B12" s="13"/>
      <c r="C12" s="13">
        <v>2</v>
      </c>
      <c r="D12" s="13" t="s">
        <v>457</v>
      </c>
      <c r="E12" s="18" t="s">
        <v>214</v>
      </c>
      <c r="F12" s="59" t="s">
        <v>453</v>
      </c>
      <c r="G12" s="351"/>
      <c r="H12" s="19">
        <v>2.99</v>
      </c>
      <c r="I12" s="3">
        <f t="shared" ref="I12:I20" si="0">A12*H12</f>
        <v>0</v>
      </c>
    </row>
    <row r="13" spans="1:9" s="1" customFormat="1" ht="24.95" customHeight="1" x14ac:dyDescent="0.2">
      <c r="A13" s="13"/>
      <c r="B13" s="13"/>
      <c r="C13" s="13">
        <v>3</v>
      </c>
      <c r="D13" s="13" t="s">
        <v>458</v>
      </c>
      <c r="E13" s="18" t="s">
        <v>195</v>
      </c>
      <c r="F13" s="59" t="s">
        <v>453</v>
      </c>
      <c r="G13" s="351"/>
      <c r="H13" s="19">
        <v>3.49</v>
      </c>
      <c r="I13" s="3">
        <f t="shared" si="0"/>
        <v>0</v>
      </c>
    </row>
    <row r="14" spans="1:9" s="1" customFormat="1" ht="24.95" customHeight="1" x14ac:dyDescent="0.2">
      <c r="A14" s="13"/>
      <c r="B14" s="13"/>
      <c r="C14" s="13">
        <v>3</v>
      </c>
      <c r="D14" s="13" t="s">
        <v>458</v>
      </c>
      <c r="E14" s="18" t="s">
        <v>214</v>
      </c>
      <c r="F14" s="59" t="s">
        <v>453</v>
      </c>
      <c r="G14" s="351"/>
      <c r="H14" s="19">
        <v>3.49</v>
      </c>
      <c r="I14" s="3">
        <f t="shared" si="0"/>
        <v>0</v>
      </c>
    </row>
    <row r="15" spans="1:9" s="1" customFormat="1" ht="24.95" customHeight="1" x14ac:dyDescent="0.2">
      <c r="A15" s="13"/>
      <c r="B15" s="13"/>
      <c r="C15" s="13">
        <v>4</v>
      </c>
      <c r="D15" s="13" t="s">
        <v>459</v>
      </c>
      <c r="E15" s="18" t="s">
        <v>195</v>
      </c>
      <c r="F15" s="59" t="s">
        <v>453</v>
      </c>
      <c r="G15" s="351"/>
      <c r="H15" s="19">
        <v>3.69</v>
      </c>
      <c r="I15" s="3">
        <f t="shared" si="0"/>
        <v>0</v>
      </c>
    </row>
    <row r="16" spans="1:9" s="1" customFormat="1" ht="24.95" customHeight="1" x14ac:dyDescent="0.2">
      <c r="A16" s="13"/>
      <c r="B16" s="13"/>
      <c r="C16" s="13">
        <v>4</v>
      </c>
      <c r="D16" s="13" t="s">
        <v>459</v>
      </c>
      <c r="E16" s="18" t="s">
        <v>214</v>
      </c>
      <c r="F16" s="59" t="s">
        <v>453</v>
      </c>
      <c r="G16" s="351"/>
      <c r="H16" s="19">
        <v>3.69</v>
      </c>
      <c r="I16" s="3">
        <f t="shared" si="0"/>
        <v>0</v>
      </c>
    </row>
    <row r="17" spans="1:9" s="1" customFormat="1" ht="24.95" customHeight="1" x14ac:dyDescent="0.2">
      <c r="A17" s="13"/>
      <c r="B17" s="13"/>
      <c r="C17" s="13">
        <v>6</v>
      </c>
      <c r="D17" s="13" t="s">
        <v>460</v>
      </c>
      <c r="E17" s="18" t="s">
        <v>195</v>
      </c>
      <c r="F17" s="59" t="s">
        <v>453</v>
      </c>
      <c r="G17" s="351"/>
      <c r="H17" s="19">
        <v>4.99</v>
      </c>
      <c r="I17" s="3">
        <f t="shared" si="0"/>
        <v>0</v>
      </c>
    </row>
    <row r="18" spans="1:9" s="1" customFormat="1" ht="24.95" customHeight="1" x14ac:dyDescent="0.2">
      <c r="A18" s="13"/>
      <c r="B18" s="13"/>
      <c r="C18" s="13">
        <v>6</v>
      </c>
      <c r="D18" s="13" t="s">
        <v>460</v>
      </c>
      <c r="E18" s="18" t="s">
        <v>214</v>
      </c>
      <c r="F18" s="59" t="s">
        <v>453</v>
      </c>
      <c r="G18" s="351"/>
      <c r="H18" s="19">
        <v>4.99</v>
      </c>
      <c r="I18" s="3">
        <f t="shared" si="0"/>
        <v>0</v>
      </c>
    </row>
    <row r="19" spans="1:9" s="1" customFormat="1" ht="24.95" customHeight="1" x14ac:dyDescent="0.2">
      <c r="A19" s="13"/>
      <c r="B19" s="13"/>
      <c r="C19" s="13">
        <v>8</v>
      </c>
      <c r="D19" s="13" t="s">
        <v>461</v>
      </c>
      <c r="E19" s="18" t="s">
        <v>195</v>
      </c>
      <c r="F19" s="59" t="s">
        <v>453</v>
      </c>
      <c r="G19" s="351"/>
      <c r="H19" s="19">
        <v>6.99</v>
      </c>
      <c r="I19" s="3">
        <f t="shared" si="0"/>
        <v>0</v>
      </c>
    </row>
    <row r="20" spans="1:9" s="1" customFormat="1" ht="24.95" customHeight="1" x14ac:dyDescent="0.2">
      <c r="A20" s="13"/>
      <c r="B20" s="13"/>
      <c r="C20" s="13">
        <v>8</v>
      </c>
      <c r="D20" s="13" t="s">
        <v>461</v>
      </c>
      <c r="E20" s="18" t="s">
        <v>214</v>
      </c>
      <c r="F20" s="59" t="s">
        <v>453</v>
      </c>
      <c r="G20" s="352"/>
      <c r="H20" s="19">
        <v>6.99</v>
      </c>
      <c r="I20" s="3">
        <f t="shared" si="0"/>
        <v>0</v>
      </c>
    </row>
    <row r="21" spans="1:9" s="1" customFormat="1" ht="24.95" customHeight="1" x14ac:dyDescent="0.2">
      <c r="A21" s="118" t="s">
        <v>13</v>
      </c>
      <c r="B21" s="97" t="s">
        <v>33</v>
      </c>
      <c r="C21" s="97" t="s">
        <v>12</v>
      </c>
      <c r="D21" s="97" t="s">
        <v>456</v>
      </c>
      <c r="E21" s="97" t="s">
        <v>11</v>
      </c>
      <c r="F21" s="132" t="s">
        <v>454</v>
      </c>
      <c r="G21" s="115" t="s">
        <v>51</v>
      </c>
      <c r="H21" s="98" t="s">
        <v>14</v>
      </c>
      <c r="I21" s="98">
        <v>0</v>
      </c>
    </row>
    <row r="22" spans="1:9" s="1" customFormat="1" ht="24.95" customHeight="1" x14ac:dyDescent="0.2">
      <c r="A22" s="13"/>
      <c r="B22" s="13"/>
      <c r="C22" s="13">
        <v>2</v>
      </c>
      <c r="D22" s="13" t="s">
        <v>457</v>
      </c>
      <c r="E22" s="18" t="s">
        <v>195</v>
      </c>
      <c r="F22" s="59" t="s">
        <v>455</v>
      </c>
      <c r="G22" s="326"/>
      <c r="H22" s="19">
        <v>1.99</v>
      </c>
      <c r="I22" s="3"/>
    </row>
    <row r="23" spans="1:9" s="1" customFormat="1" ht="24.95" customHeight="1" x14ac:dyDescent="0.2">
      <c r="A23" s="13"/>
      <c r="B23" s="13"/>
      <c r="C23" s="13">
        <v>2</v>
      </c>
      <c r="D23" s="13" t="s">
        <v>457</v>
      </c>
      <c r="E23" s="18" t="s">
        <v>214</v>
      </c>
      <c r="F23" s="59" t="s">
        <v>455</v>
      </c>
      <c r="G23" s="327"/>
      <c r="H23" s="19">
        <v>1.99</v>
      </c>
      <c r="I23" s="3"/>
    </row>
    <row r="24" spans="1:9" s="1" customFormat="1" ht="24.95" customHeight="1" x14ac:dyDescent="0.2">
      <c r="A24" s="13"/>
      <c r="B24" s="13"/>
      <c r="C24" s="13">
        <v>3</v>
      </c>
      <c r="D24" s="13" t="s">
        <v>458</v>
      </c>
      <c r="E24" s="18" t="s">
        <v>195</v>
      </c>
      <c r="F24" s="59" t="s">
        <v>455</v>
      </c>
      <c r="G24" s="327"/>
      <c r="H24" s="19">
        <v>2.59</v>
      </c>
      <c r="I24" s="3"/>
    </row>
    <row r="25" spans="1:9" s="1" customFormat="1" ht="24.95" customHeight="1" x14ac:dyDescent="0.2">
      <c r="A25" s="13"/>
      <c r="B25" s="13"/>
      <c r="C25" s="13">
        <v>3</v>
      </c>
      <c r="D25" s="13" t="s">
        <v>458</v>
      </c>
      <c r="E25" s="18" t="s">
        <v>214</v>
      </c>
      <c r="F25" s="59" t="s">
        <v>455</v>
      </c>
      <c r="G25" s="327"/>
      <c r="H25" s="19">
        <v>2.59</v>
      </c>
      <c r="I25" s="3"/>
    </row>
    <row r="26" spans="1:9" s="1" customFormat="1" ht="24.95" customHeight="1" x14ac:dyDescent="0.2">
      <c r="A26" s="13"/>
      <c r="B26" s="13"/>
      <c r="C26" s="13">
        <v>4</v>
      </c>
      <c r="D26" s="13" t="s">
        <v>459</v>
      </c>
      <c r="E26" s="18" t="s">
        <v>195</v>
      </c>
      <c r="F26" s="59" t="s">
        <v>455</v>
      </c>
      <c r="G26" s="327"/>
      <c r="H26" s="19">
        <v>2.59</v>
      </c>
      <c r="I26" s="3"/>
    </row>
    <row r="27" spans="1:9" s="1" customFormat="1" ht="24.95" customHeight="1" x14ac:dyDescent="0.2">
      <c r="A27" s="13"/>
      <c r="B27" s="13"/>
      <c r="C27" s="13">
        <v>4</v>
      </c>
      <c r="D27" s="13" t="s">
        <v>459</v>
      </c>
      <c r="E27" s="18" t="s">
        <v>214</v>
      </c>
      <c r="F27" s="59" t="s">
        <v>455</v>
      </c>
      <c r="G27" s="327"/>
      <c r="H27" s="19">
        <v>2.59</v>
      </c>
      <c r="I27" s="3"/>
    </row>
    <row r="28" spans="1:9" s="1" customFormat="1" ht="24.95" customHeight="1" x14ac:dyDescent="0.2">
      <c r="A28" s="13"/>
      <c r="B28" s="13"/>
      <c r="C28" s="13">
        <v>6</v>
      </c>
      <c r="D28" s="13" t="s">
        <v>460</v>
      </c>
      <c r="E28" s="18" t="s">
        <v>195</v>
      </c>
      <c r="F28" s="59" t="s">
        <v>455</v>
      </c>
      <c r="G28" s="327"/>
      <c r="H28" s="19">
        <v>3.19</v>
      </c>
      <c r="I28" s="3"/>
    </row>
    <row r="29" spans="1:9" s="1" customFormat="1" ht="24.95" customHeight="1" x14ac:dyDescent="0.2">
      <c r="A29" s="13"/>
      <c r="B29" s="13"/>
      <c r="C29" s="13">
        <v>6</v>
      </c>
      <c r="D29" s="13" t="s">
        <v>460</v>
      </c>
      <c r="E29" s="18" t="s">
        <v>214</v>
      </c>
      <c r="F29" s="59" t="s">
        <v>455</v>
      </c>
      <c r="G29" s="327"/>
      <c r="H29" s="19">
        <v>3.19</v>
      </c>
      <c r="I29" s="3"/>
    </row>
    <row r="30" spans="1:9" s="1" customFormat="1" ht="24.95" customHeight="1" x14ac:dyDescent="0.2">
      <c r="A30" s="13"/>
      <c r="B30" s="13"/>
      <c r="C30" s="13">
        <v>8</v>
      </c>
      <c r="D30" s="13" t="s">
        <v>461</v>
      </c>
      <c r="E30" s="18" t="s">
        <v>195</v>
      </c>
      <c r="F30" s="59" t="s">
        <v>455</v>
      </c>
      <c r="G30" s="327"/>
      <c r="H30" s="19"/>
      <c r="I30" s="3"/>
    </row>
    <row r="31" spans="1:9" s="1" customFormat="1" ht="24.95" customHeight="1" x14ac:dyDescent="0.2">
      <c r="A31" s="13"/>
      <c r="B31" s="13"/>
      <c r="C31" s="13">
        <v>8</v>
      </c>
      <c r="D31" s="13" t="s">
        <v>461</v>
      </c>
      <c r="E31" s="18" t="s">
        <v>214</v>
      </c>
      <c r="F31" s="59" t="s">
        <v>455</v>
      </c>
      <c r="G31" s="328"/>
      <c r="H31" s="19"/>
      <c r="I31" s="3"/>
    </row>
    <row r="32" spans="1:9" ht="20.25" x14ac:dyDescent="0.3">
      <c r="A32" s="312" t="s">
        <v>15</v>
      </c>
      <c r="B32" s="312"/>
      <c r="C32" s="312"/>
      <c r="D32" s="312"/>
      <c r="E32" s="312"/>
      <c r="F32" s="312"/>
      <c r="G32" s="312"/>
      <c r="H32" s="312"/>
      <c r="I32" s="73">
        <f>SUM(I11:I20)</f>
        <v>0</v>
      </c>
    </row>
    <row r="33" spans="1:9" ht="23.25" x14ac:dyDescent="0.2">
      <c r="A33" s="313" t="s">
        <v>51</v>
      </c>
      <c r="B33" s="313"/>
      <c r="C33" s="313"/>
      <c r="D33" s="313"/>
      <c r="E33" s="313"/>
      <c r="F33" s="313"/>
      <c r="G33" s="313"/>
      <c r="H33" s="313"/>
      <c r="I33" s="313"/>
    </row>
    <row r="34" spans="1:9" ht="23.25" x14ac:dyDescent="0.2">
      <c r="A34" s="314" t="s">
        <v>36</v>
      </c>
      <c r="B34" s="314"/>
      <c r="C34" s="314"/>
      <c r="D34" s="314"/>
      <c r="E34" s="314"/>
      <c r="F34" s="314"/>
      <c r="G34" s="314"/>
      <c r="H34" s="314"/>
      <c r="I34" s="314"/>
    </row>
    <row r="35" spans="1:9" ht="24.95" customHeight="1" x14ac:dyDescent="0.2">
      <c r="A35" s="393" t="s">
        <v>462</v>
      </c>
      <c r="B35" s="395"/>
      <c r="C35" s="395"/>
      <c r="D35" s="395"/>
      <c r="E35" s="395"/>
      <c r="F35" s="395"/>
      <c r="G35" s="395"/>
      <c r="H35" s="395"/>
      <c r="I35" s="394"/>
    </row>
    <row r="36" spans="1:9" ht="24.95" customHeight="1" x14ac:dyDescent="0.2">
      <c r="A36" s="133" t="s">
        <v>12</v>
      </c>
      <c r="B36" s="393" t="s">
        <v>463</v>
      </c>
      <c r="C36" s="394"/>
      <c r="D36" s="393" t="s">
        <v>464</v>
      </c>
      <c r="E36" s="394"/>
      <c r="F36" s="134" t="s">
        <v>465</v>
      </c>
      <c r="G36" s="134" t="s">
        <v>466</v>
      </c>
      <c r="H36" s="134"/>
      <c r="I36" s="134"/>
    </row>
    <row r="37" spans="1:9" ht="24.95" customHeight="1" x14ac:dyDescent="0.2">
      <c r="A37" s="134">
        <v>1</v>
      </c>
      <c r="B37" s="393" t="s">
        <v>467</v>
      </c>
      <c r="C37" s="394"/>
      <c r="D37" s="393" t="s">
        <v>467</v>
      </c>
      <c r="E37" s="394"/>
      <c r="F37" s="134" t="s">
        <v>468</v>
      </c>
      <c r="G37" s="134" t="s">
        <v>468</v>
      </c>
      <c r="H37" s="133"/>
      <c r="I37" s="133"/>
    </row>
    <row r="38" spans="1:9" ht="24.95" customHeight="1" x14ac:dyDescent="0.2">
      <c r="A38" s="134">
        <v>2</v>
      </c>
      <c r="B38" s="393" t="s">
        <v>469</v>
      </c>
      <c r="C38" s="394"/>
      <c r="D38" s="393" t="s">
        <v>470</v>
      </c>
      <c r="E38" s="394"/>
      <c r="F38" s="134" t="s">
        <v>469</v>
      </c>
      <c r="G38" s="134" t="s">
        <v>471</v>
      </c>
      <c r="H38" s="133"/>
      <c r="I38" s="133"/>
    </row>
    <row r="39" spans="1:9" ht="24.95" customHeight="1" x14ac:dyDescent="0.2">
      <c r="A39" s="134">
        <v>3</v>
      </c>
      <c r="B39" s="393" t="s">
        <v>472</v>
      </c>
      <c r="C39" s="394"/>
      <c r="D39" s="393" t="s">
        <v>472</v>
      </c>
      <c r="E39" s="394"/>
      <c r="F39" s="134" t="s">
        <v>473</v>
      </c>
      <c r="G39" s="134" t="s">
        <v>474</v>
      </c>
      <c r="H39" s="133"/>
      <c r="I39" s="133"/>
    </row>
    <row r="40" spans="1:9" ht="24.95" customHeight="1" x14ac:dyDescent="0.2">
      <c r="A40" s="134">
        <v>4</v>
      </c>
      <c r="B40" s="393" t="s">
        <v>475</v>
      </c>
      <c r="C40" s="394"/>
      <c r="D40" s="393" t="s">
        <v>475</v>
      </c>
      <c r="E40" s="394"/>
      <c r="F40" s="134" t="s">
        <v>476</v>
      </c>
      <c r="G40" s="134" t="s">
        <v>477</v>
      </c>
      <c r="H40" s="133"/>
      <c r="I40" s="133"/>
    </row>
    <row r="41" spans="1:9" ht="24.95" customHeight="1" x14ac:dyDescent="0.2">
      <c r="A41" s="134">
        <v>6</v>
      </c>
      <c r="B41" s="393">
        <v>7</v>
      </c>
      <c r="C41" s="394"/>
      <c r="D41" s="393">
        <v>8</v>
      </c>
      <c r="E41" s="394"/>
      <c r="F41" s="134" t="s">
        <v>478</v>
      </c>
      <c r="G41" s="134" t="s">
        <v>477</v>
      </c>
      <c r="H41" s="133"/>
      <c r="I41" s="133"/>
    </row>
    <row r="42" spans="1:9" ht="24.95" customHeight="1" x14ac:dyDescent="0.2">
      <c r="A42" s="134">
        <v>8</v>
      </c>
      <c r="B42" s="393"/>
      <c r="C42" s="394"/>
      <c r="D42" s="393"/>
      <c r="E42" s="394"/>
      <c r="F42" s="134">
        <v>8</v>
      </c>
      <c r="G42" s="134"/>
      <c r="H42" s="133"/>
      <c r="I42" s="133"/>
    </row>
    <row r="43" spans="1:9" ht="24.95" customHeight="1" x14ac:dyDescent="0.2">
      <c r="A43" s="393"/>
      <c r="B43" s="395"/>
      <c r="C43" s="395"/>
      <c r="D43" s="395"/>
      <c r="E43" s="395"/>
      <c r="F43" s="395"/>
      <c r="G43" s="395"/>
      <c r="H43" s="395"/>
      <c r="I43" s="394"/>
    </row>
    <row r="44" spans="1:9" ht="24.95" customHeight="1" x14ac:dyDescent="0.2">
      <c r="A44" s="387" t="s">
        <v>479</v>
      </c>
      <c r="B44" s="388"/>
      <c r="C44" s="388"/>
      <c r="D44" s="388"/>
      <c r="E44" s="388"/>
      <c r="F44" s="388"/>
      <c r="G44" s="388"/>
      <c r="H44" s="388"/>
      <c r="I44" s="396"/>
    </row>
    <row r="45" spans="1:9" ht="24.95" customHeight="1" x14ac:dyDescent="0.2">
      <c r="A45" s="134">
        <v>1</v>
      </c>
      <c r="B45" s="393" t="s">
        <v>480</v>
      </c>
      <c r="C45" s="394"/>
      <c r="D45" s="393" t="s">
        <v>480</v>
      </c>
      <c r="E45" s="394"/>
      <c r="F45" s="134" t="s">
        <v>481</v>
      </c>
      <c r="G45" s="134" t="s">
        <v>481</v>
      </c>
      <c r="H45" s="133"/>
      <c r="I45" s="133"/>
    </row>
    <row r="46" spans="1:9" ht="24.95" customHeight="1" x14ac:dyDescent="0.2">
      <c r="A46" s="134">
        <v>2</v>
      </c>
      <c r="B46" s="393" t="s">
        <v>482</v>
      </c>
      <c r="C46" s="394"/>
      <c r="D46" s="393" t="s">
        <v>482</v>
      </c>
      <c r="E46" s="394"/>
      <c r="F46" s="134" t="s">
        <v>483</v>
      </c>
      <c r="G46" s="134">
        <v>1</v>
      </c>
      <c r="H46" s="133"/>
      <c r="I46" s="133"/>
    </row>
    <row r="47" spans="1:9" ht="24.95" customHeight="1" x14ac:dyDescent="0.2">
      <c r="A47" s="134">
        <v>3</v>
      </c>
      <c r="B47" s="393" t="s">
        <v>472</v>
      </c>
      <c r="C47" s="394"/>
      <c r="D47" s="393" t="s">
        <v>472</v>
      </c>
      <c r="E47" s="394"/>
      <c r="F47" s="134" t="s">
        <v>473</v>
      </c>
      <c r="G47" s="134" t="s">
        <v>474</v>
      </c>
      <c r="H47" s="133"/>
      <c r="I47" s="133"/>
    </row>
    <row r="48" spans="1:9" ht="24.95" customHeight="1" x14ac:dyDescent="0.2">
      <c r="A48" s="134">
        <v>4</v>
      </c>
      <c r="B48" s="393" t="s">
        <v>484</v>
      </c>
      <c r="C48" s="394"/>
      <c r="D48" s="393" t="s">
        <v>471</v>
      </c>
      <c r="E48" s="394"/>
      <c r="F48" s="134" t="s">
        <v>484</v>
      </c>
      <c r="G48" s="134" t="s">
        <v>471</v>
      </c>
      <c r="H48" s="133"/>
      <c r="I48" s="133"/>
    </row>
    <row r="49" spans="1:9" ht="24.95" customHeight="1" x14ac:dyDescent="0.2">
      <c r="A49" s="134">
        <v>6</v>
      </c>
      <c r="B49" s="393" t="s">
        <v>485</v>
      </c>
      <c r="C49" s="394"/>
      <c r="D49" s="393" t="s">
        <v>486</v>
      </c>
      <c r="E49" s="394"/>
      <c r="F49" s="134" t="s">
        <v>487</v>
      </c>
      <c r="G49" s="134" t="s">
        <v>474</v>
      </c>
      <c r="H49" s="133"/>
      <c r="I49" s="133"/>
    </row>
    <row r="50" spans="1:9" ht="24.95" customHeight="1" x14ac:dyDescent="0.2"/>
    <row r="51" spans="1:9" ht="24.95" customHeight="1" x14ac:dyDescent="0.2"/>
    <row r="52" spans="1:9" ht="24.95" customHeight="1" x14ac:dyDescent="0.2"/>
    <row r="53" spans="1:9" ht="24.95" customHeight="1" x14ac:dyDescent="0.2"/>
    <row r="54" spans="1:9" ht="24.95" customHeight="1" x14ac:dyDescent="0.2"/>
  </sheetData>
  <mergeCells count="49">
    <mergeCell ref="A1:I1"/>
    <mergeCell ref="A3:I3"/>
    <mergeCell ref="A4:I4"/>
    <mergeCell ref="A2:I2"/>
    <mergeCell ref="A7:B7"/>
    <mergeCell ref="H7:H9"/>
    <mergeCell ref="G7:G9"/>
    <mergeCell ref="C8:C9"/>
    <mergeCell ref="C7:E7"/>
    <mergeCell ref="A5:I5"/>
    <mergeCell ref="A6:I6"/>
    <mergeCell ref="A35:I35"/>
    <mergeCell ref="I7:I9"/>
    <mergeCell ref="E8:E9"/>
    <mergeCell ref="F7:F8"/>
    <mergeCell ref="A32:H32"/>
    <mergeCell ref="G11:G20"/>
    <mergeCell ref="D8:D9"/>
    <mergeCell ref="A8:A9"/>
    <mergeCell ref="B8:B9"/>
    <mergeCell ref="A33:I33"/>
    <mergeCell ref="G22:G31"/>
    <mergeCell ref="A34:I34"/>
    <mergeCell ref="B36:C36"/>
    <mergeCell ref="D36:E36"/>
    <mergeCell ref="D38:E38"/>
    <mergeCell ref="D39:E39"/>
    <mergeCell ref="D40:E40"/>
    <mergeCell ref="B39:C39"/>
    <mergeCell ref="B40:C40"/>
    <mergeCell ref="B37:C37"/>
    <mergeCell ref="D37:E37"/>
    <mergeCell ref="B38:C38"/>
    <mergeCell ref="B41:C41"/>
    <mergeCell ref="D41:E41"/>
    <mergeCell ref="B49:C49"/>
    <mergeCell ref="D49:E49"/>
    <mergeCell ref="B46:C46"/>
    <mergeCell ref="D46:E46"/>
    <mergeCell ref="B47:C47"/>
    <mergeCell ref="D47:E47"/>
    <mergeCell ref="B48:C48"/>
    <mergeCell ref="D48:E48"/>
    <mergeCell ref="A43:I43"/>
    <mergeCell ref="A44:I44"/>
    <mergeCell ref="B45:C45"/>
    <mergeCell ref="D45:E45"/>
    <mergeCell ref="B42:C42"/>
    <mergeCell ref="D42:E42"/>
  </mergeCells>
  <phoneticPr fontId="31" type="noConversion"/>
  <hyperlinks>
    <hyperlink ref="A7:B7" location="Table_of_Contents" display="Table of Contents" xr:uid="{00000000-0004-0000-1000-000000000000}"/>
    <hyperlink ref="C7:E7" location="Additional_Items" display="Add Items" xr:uid="{00000000-0004-0000-1000-000001000000}"/>
    <hyperlink ref="F9" r:id="rId1" xr:uid="{00000000-0004-0000-1000-000002000000}"/>
    <hyperlink ref="G11:G14" r:id="rId2" display="Clevises" xr:uid="{00000000-0004-0000-1000-000003000000}"/>
    <hyperlink ref="A33:I33" location="Summary" display="Summary" xr:uid="{00000000-0004-0000-1000-000004000000}"/>
    <hyperlink ref="A6:G6" location="Summary" display="Summary" xr:uid="{00000000-0004-0000-1000-000005000000}"/>
    <hyperlink ref="G21" location="'Table of Contents'!A1" display="Summary" xr:uid="{E6749680-99BD-4F04-AF2C-89EA4575D1B5}"/>
  </hyperlinks>
  <pageMargins left="0.75" right="0.75" top="1" bottom="1" header="0.5" footer="0.5"/>
  <pageSetup orientation="portrait" horizontalDpi="4294967293" verticalDpi="0" r:id="rId3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14"/>
  <sheetViews>
    <sheetView showZeros="0" zoomScale="60" workbookViewId="0">
      <selection activeCell="E9" sqref="E9"/>
    </sheetView>
  </sheetViews>
  <sheetFormatPr defaultRowHeight="12.75" x14ac:dyDescent="0.2"/>
  <cols>
    <col min="1" max="1" width="12.5703125" customWidth="1"/>
    <col min="2" max="2" width="28.7109375" customWidth="1"/>
    <col min="3" max="3" width="28.85546875" customWidth="1"/>
    <col min="4" max="4" width="82.7109375" customWidth="1"/>
    <col min="5" max="5" width="20.42578125" customWidth="1"/>
    <col min="6" max="6" width="26.140625" customWidth="1"/>
  </cols>
  <sheetData>
    <row r="1" spans="1:6" ht="30" x14ac:dyDescent="0.2">
      <c r="A1" s="303" t="s">
        <v>1</v>
      </c>
      <c r="B1" s="303"/>
      <c r="C1" s="303"/>
      <c r="D1" s="303"/>
      <c r="E1" s="303"/>
      <c r="F1" s="303"/>
    </row>
    <row r="2" spans="1:6" ht="23.25" x14ac:dyDescent="0.2">
      <c r="A2" s="304" t="s">
        <v>358</v>
      </c>
      <c r="B2" s="304"/>
      <c r="C2" s="304"/>
      <c r="D2" s="304"/>
      <c r="E2" s="304"/>
      <c r="F2" s="304"/>
    </row>
    <row r="3" spans="1:6" ht="20.25" x14ac:dyDescent="0.2">
      <c r="A3" s="305" t="s">
        <v>165</v>
      </c>
      <c r="B3" s="305"/>
      <c r="C3" s="305"/>
      <c r="D3" s="305"/>
      <c r="E3" s="305"/>
      <c r="F3" s="305"/>
    </row>
    <row r="4" spans="1:6" ht="20.25" x14ac:dyDescent="0.2">
      <c r="A4" s="305" t="s">
        <v>357</v>
      </c>
      <c r="B4" s="305"/>
      <c r="C4" s="305"/>
      <c r="D4" s="305"/>
      <c r="E4" s="305"/>
      <c r="F4" s="305"/>
    </row>
    <row r="5" spans="1:6" ht="20.25" x14ac:dyDescent="0.2">
      <c r="A5" s="309"/>
      <c r="B5" s="309"/>
      <c r="C5" s="309"/>
      <c r="D5" s="309"/>
      <c r="E5" s="309"/>
      <c r="F5" s="309"/>
    </row>
    <row r="6" spans="1:6" ht="23.25" x14ac:dyDescent="0.2">
      <c r="A6" s="313" t="s">
        <v>51</v>
      </c>
      <c r="B6" s="313"/>
      <c r="C6" s="313"/>
      <c r="D6" s="313"/>
      <c r="E6" s="313"/>
      <c r="F6" s="313"/>
    </row>
    <row r="7" spans="1:6" s="1" customFormat="1" ht="24.95" customHeight="1" x14ac:dyDescent="0.2">
      <c r="A7" s="401" t="s">
        <v>143</v>
      </c>
      <c r="B7" s="402"/>
      <c r="C7" s="60" t="s">
        <v>144</v>
      </c>
      <c r="D7" s="331" t="s">
        <v>165</v>
      </c>
      <c r="E7" s="338" t="s">
        <v>14</v>
      </c>
      <c r="F7" s="324" t="s">
        <v>3</v>
      </c>
    </row>
    <row r="8" spans="1:6" s="1" customFormat="1" ht="24.95" customHeight="1" x14ac:dyDescent="0.2">
      <c r="A8" s="7" t="s">
        <v>13</v>
      </c>
      <c r="B8" s="8" t="s">
        <v>33</v>
      </c>
      <c r="C8" s="8" t="s">
        <v>12</v>
      </c>
      <c r="D8" s="403"/>
      <c r="E8" s="339"/>
      <c r="F8" s="325"/>
    </row>
    <row r="9" spans="1:6" s="1" customFormat="1" ht="24.95" customHeight="1" x14ac:dyDescent="0.2">
      <c r="A9" s="13">
        <v>0</v>
      </c>
      <c r="B9" s="13"/>
      <c r="C9" s="13"/>
      <c r="D9" s="59" t="s">
        <v>166</v>
      </c>
      <c r="E9" s="19">
        <v>0</v>
      </c>
      <c r="F9" s="3">
        <f>A9*E9</f>
        <v>0</v>
      </c>
    </row>
    <row r="10" spans="1:6" s="1" customFormat="1" ht="24.95" customHeight="1" x14ac:dyDescent="0.2">
      <c r="A10" s="13"/>
      <c r="B10" s="13"/>
      <c r="C10" s="13"/>
      <c r="D10" s="59" t="s">
        <v>21</v>
      </c>
      <c r="E10" s="19"/>
      <c r="F10" s="3">
        <f>A10*E10</f>
        <v>0</v>
      </c>
    </row>
    <row r="11" spans="1:6" s="1" customFormat="1" ht="24.95" customHeight="1" x14ac:dyDescent="0.2">
      <c r="A11" s="13"/>
      <c r="B11" s="13"/>
      <c r="C11" s="13"/>
      <c r="D11" s="59" t="s">
        <v>21</v>
      </c>
      <c r="E11" s="19"/>
      <c r="F11" s="3">
        <f>A11*E11</f>
        <v>0</v>
      </c>
    </row>
    <row r="12" spans="1:6" ht="20.25" x14ac:dyDescent="0.3">
      <c r="A12" s="312" t="s">
        <v>15</v>
      </c>
      <c r="B12" s="312"/>
      <c r="C12" s="312"/>
      <c r="D12" s="312"/>
      <c r="E12" s="312"/>
      <c r="F12" s="73">
        <f>SUM(F9:F11)</f>
        <v>0</v>
      </c>
    </row>
    <row r="13" spans="1:6" ht="23.25" x14ac:dyDescent="0.2">
      <c r="A13" s="313" t="s">
        <v>51</v>
      </c>
      <c r="B13" s="313"/>
      <c r="C13" s="313"/>
      <c r="D13" s="313"/>
      <c r="E13" s="313"/>
      <c r="F13" s="313"/>
    </row>
    <row r="14" spans="1:6" ht="23.25" x14ac:dyDescent="0.2">
      <c r="A14" s="387" t="s">
        <v>36</v>
      </c>
      <c r="B14" s="388"/>
      <c r="C14" s="388"/>
      <c r="D14" s="388"/>
      <c r="E14" s="388"/>
      <c r="F14" s="396"/>
    </row>
  </sheetData>
  <mergeCells count="13">
    <mergeCell ref="A5:F5"/>
    <mergeCell ref="A12:E12"/>
    <mergeCell ref="A13:F13"/>
    <mergeCell ref="A14:F14"/>
    <mergeCell ref="A1:F1"/>
    <mergeCell ref="F7:F8"/>
    <mergeCell ref="A7:B7"/>
    <mergeCell ref="E7:E8"/>
    <mergeCell ref="D7:D8"/>
    <mergeCell ref="A6:F6"/>
    <mergeCell ref="A2:F2"/>
    <mergeCell ref="A3:F3"/>
    <mergeCell ref="A4:F4"/>
  </mergeCells>
  <phoneticPr fontId="31" type="noConversion"/>
  <hyperlinks>
    <hyperlink ref="A13:F13" location="Summary" display="Summary" xr:uid="{00000000-0004-0000-1100-000000000000}"/>
    <hyperlink ref="A6:D6" location="Summary" display="Summary" xr:uid="{00000000-0004-0000-1100-000001000000}"/>
    <hyperlink ref="A7:B7" location="Table_of_Contents" display="Table of Contents" xr:uid="{00000000-0004-0000-1100-000002000000}"/>
  </hyperlink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8"/>
  <sheetViews>
    <sheetView showZeros="0" topLeftCell="A5" zoomScale="60" workbookViewId="0">
      <selection activeCell="A17" sqref="A17"/>
    </sheetView>
  </sheetViews>
  <sheetFormatPr defaultRowHeight="12.75" x14ac:dyDescent="0.2"/>
  <cols>
    <col min="1" max="1" width="41.85546875" customWidth="1"/>
    <col min="2" max="2" width="16.42578125" customWidth="1"/>
    <col min="3" max="3" width="32" customWidth="1"/>
    <col min="4" max="4" width="19.7109375" customWidth="1"/>
    <col min="5" max="5" width="29.28515625" customWidth="1"/>
    <col min="6" max="6" width="21" customWidth="1"/>
    <col min="7" max="7" width="34.85546875" customWidth="1"/>
    <col min="8" max="8" width="15.5703125" customWidth="1"/>
    <col min="9" max="9" width="43.7109375" customWidth="1"/>
    <col min="10" max="10" width="21.28515625" customWidth="1"/>
  </cols>
  <sheetData>
    <row r="1" spans="1:10" s="30" customFormat="1" ht="30" customHeight="1" x14ac:dyDescent="0.2">
      <c r="A1" s="298" t="s">
        <v>143</v>
      </c>
      <c r="B1" s="298"/>
      <c r="C1" s="298"/>
      <c r="D1" s="298"/>
      <c r="E1" s="298"/>
      <c r="F1" s="298"/>
      <c r="G1" s="298"/>
      <c r="H1" s="298"/>
      <c r="I1" s="298"/>
      <c r="J1" s="298"/>
    </row>
    <row r="2" spans="1:10" s="30" customFormat="1" ht="39.950000000000003" customHeight="1" x14ac:dyDescent="0.2">
      <c r="A2" s="299" t="s">
        <v>69</v>
      </c>
      <c r="B2" s="299"/>
      <c r="C2" s="299"/>
      <c r="D2" s="299"/>
      <c r="E2" s="299"/>
      <c r="F2" s="299"/>
      <c r="G2" s="299"/>
      <c r="H2" s="299"/>
      <c r="I2" s="299"/>
      <c r="J2" s="299"/>
    </row>
    <row r="3" spans="1:10" s="30" customFormat="1" ht="39.950000000000003" customHeight="1" x14ac:dyDescent="0.2">
      <c r="A3" s="300" t="s">
        <v>561</v>
      </c>
      <c r="B3" s="300"/>
      <c r="C3" s="300"/>
      <c r="D3" s="300"/>
      <c r="E3" s="300"/>
      <c r="F3" s="300"/>
      <c r="G3" s="300"/>
      <c r="H3" s="300"/>
      <c r="I3" s="300"/>
      <c r="J3" s="300"/>
    </row>
    <row r="4" spans="1:10" s="30" customFormat="1" ht="39.950000000000003" customHeight="1" x14ac:dyDescent="0.2">
      <c r="A4" s="292" t="s">
        <v>51</v>
      </c>
      <c r="B4" s="293"/>
      <c r="C4" s="293"/>
      <c r="D4" s="293"/>
      <c r="E4" s="293"/>
      <c r="F4" s="293"/>
      <c r="G4" s="293"/>
      <c r="H4" s="293"/>
      <c r="I4" s="293"/>
      <c r="J4" s="293"/>
    </row>
    <row r="5" spans="1:10" s="46" customFormat="1" ht="24.95" customHeight="1" x14ac:dyDescent="0.2">
      <c r="A5" s="294" t="s">
        <v>117</v>
      </c>
      <c r="B5" s="294"/>
      <c r="C5" s="50" t="s">
        <v>70</v>
      </c>
      <c r="D5" s="81">
        <f>Clevises!I32</f>
        <v>0</v>
      </c>
      <c r="E5" s="294" t="s">
        <v>130</v>
      </c>
      <c r="F5" s="294"/>
      <c r="G5" s="297" t="s">
        <v>71</v>
      </c>
      <c r="H5" s="297"/>
      <c r="I5" s="50" t="s">
        <v>72</v>
      </c>
      <c r="J5" s="81">
        <f>'Split Rings'!H46</f>
        <v>0</v>
      </c>
    </row>
    <row r="6" spans="1:10" s="46" customFormat="1" ht="24.95" customHeight="1" x14ac:dyDescent="0.2">
      <c r="A6" s="50" t="s">
        <v>119</v>
      </c>
      <c r="B6" s="81">
        <f>'Ant Jigs'!H14</f>
        <v>0</v>
      </c>
      <c r="C6" s="39" t="s">
        <v>73</v>
      </c>
      <c r="D6" s="77"/>
      <c r="E6" s="297" t="s">
        <v>145</v>
      </c>
      <c r="F6" s="297"/>
      <c r="G6" s="294" t="s">
        <v>138</v>
      </c>
      <c r="H6" s="294"/>
      <c r="I6" s="297" t="s">
        <v>74</v>
      </c>
      <c r="J6" s="297"/>
    </row>
    <row r="7" spans="1:10" s="46" customFormat="1" ht="24.95" customHeight="1" x14ac:dyDescent="0.2">
      <c r="A7" s="294" t="s">
        <v>118</v>
      </c>
      <c r="B7" s="294"/>
      <c r="C7" s="297" t="s">
        <v>76</v>
      </c>
      <c r="D7" s="297"/>
      <c r="E7" s="294" t="s">
        <v>131</v>
      </c>
      <c r="F7" s="294"/>
      <c r="G7" s="297" t="s">
        <v>156</v>
      </c>
      <c r="H7" s="297"/>
      <c r="I7" s="297" t="s">
        <v>78</v>
      </c>
      <c r="J7" s="297"/>
    </row>
    <row r="8" spans="1:10" s="46" customFormat="1" ht="24.95" customHeight="1" x14ac:dyDescent="0.2">
      <c r="A8" s="50" t="s">
        <v>219</v>
      </c>
      <c r="B8" s="81">
        <f>'Bags - Plastic'!G16</f>
        <v>0</v>
      </c>
      <c r="C8" s="297" t="s">
        <v>80</v>
      </c>
      <c r="D8" s="297"/>
      <c r="E8" s="297" t="s">
        <v>146</v>
      </c>
      <c r="F8" s="297"/>
      <c r="G8" s="297" t="s">
        <v>77</v>
      </c>
      <c r="H8" s="297"/>
      <c r="I8" s="297" t="s">
        <v>82</v>
      </c>
      <c r="J8" s="297"/>
    </row>
    <row r="9" spans="1:10" s="46" customFormat="1" ht="24.95" customHeight="1" x14ac:dyDescent="0.2">
      <c r="A9" s="50" t="s">
        <v>367</v>
      </c>
      <c r="B9" s="81">
        <f>Beads!H143</f>
        <v>0</v>
      </c>
      <c r="C9" s="297" t="s">
        <v>84</v>
      </c>
      <c r="D9" s="297"/>
      <c r="E9" s="294" t="s">
        <v>132</v>
      </c>
      <c r="F9" s="294"/>
      <c r="G9" s="39" t="s">
        <v>81</v>
      </c>
      <c r="H9" s="39"/>
      <c r="I9" s="39" t="s">
        <v>86</v>
      </c>
      <c r="J9" s="39"/>
    </row>
    <row r="10" spans="1:10" s="46" customFormat="1" ht="24.95" customHeight="1" x14ac:dyDescent="0.2">
      <c r="A10" s="56" t="s">
        <v>75</v>
      </c>
      <c r="B10" s="81"/>
      <c r="C10" s="294" t="s">
        <v>122</v>
      </c>
      <c r="D10" s="294"/>
      <c r="E10" s="50" t="s">
        <v>147</v>
      </c>
      <c r="F10" s="81">
        <f>Kits!F12</f>
        <v>0</v>
      </c>
      <c r="G10" s="294" t="s">
        <v>139</v>
      </c>
      <c r="H10" s="294"/>
      <c r="I10" s="39" t="s">
        <v>89</v>
      </c>
      <c r="J10" s="39"/>
    </row>
    <row r="11" spans="1:10" s="46" customFormat="1" ht="24.95" customHeight="1" x14ac:dyDescent="0.2">
      <c r="A11" s="50" t="s">
        <v>79</v>
      </c>
      <c r="B11" s="81"/>
      <c r="C11" s="50" t="s">
        <v>123</v>
      </c>
      <c r="D11" s="81">
        <f>'Die Cut Tape'!H26</f>
        <v>0</v>
      </c>
      <c r="E11" s="295" t="s">
        <v>133</v>
      </c>
      <c r="F11" s="296"/>
      <c r="G11" s="39" t="s">
        <v>154</v>
      </c>
      <c r="H11" s="39"/>
      <c r="I11" s="39" t="s">
        <v>93</v>
      </c>
      <c r="J11" s="39"/>
    </row>
    <row r="12" spans="1:10" s="46" customFormat="1" ht="24.95" customHeight="1" x14ac:dyDescent="0.2">
      <c r="A12" s="57" t="s">
        <v>83</v>
      </c>
      <c r="B12" s="84"/>
      <c r="C12" s="39" t="s">
        <v>91</v>
      </c>
      <c r="D12" s="39"/>
      <c r="E12" s="39" t="s">
        <v>148</v>
      </c>
      <c r="F12" s="39"/>
      <c r="G12" s="39" t="s">
        <v>88</v>
      </c>
      <c r="H12" s="39"/>
      <c r="I12" s="295" t="s">
        <v>140</v>
      </c>
      <c r="J12" s="296"/>
    </row>
    <row r="13" spans="1:10" s="46" customFormat="1" ht="24.95" customHeight="1" x14ac:dyDescent="0.2">
      <c r="A13" s="301" t="s">
        <v>361</v>
      </c>
      <c r="B13" s="301"/>
      <c r="C13" s="39" t="s">
        <v>94</v>
      </c>
      <c r="D13" s="39"/>
      <c r="E13" s="39" t="s">
        <v>85</v>
      </c>
      <c r="F13" s="39"/>
      <c r="G13" s="39" t="s">
        <v>92</v>
      </c>
      <c r="H13" s="39"/>
      <c r="I13" s="50" t="s">
        <v>155</v>
      </c>
      <c r="J13" s="81">
        <f>Teardrops!H20</f>
        <v>0</v>
      </c>
    </row>
    <row r="14" spans="1:10" s="46" customFormat="1" ht="24.95" customHeight="1" x14ac:dyDescent="0.2">
      <c r="A14" s="74" t="s">
        <v>369</v>
      </c>
      <c r="B14" s="80">
        <f>'Colorado Blades'!H123</f>
        <v>0</v>
      </c>
      <c r="C14" s="294" t="s">
        <v>124</v>
      </c>
      <c r="D14" s="294"/>
      <c r="E14" s="39" t="s">
        <v>87</v>
      </c>
      <c r="F14" s="39"/>
      <c r="G14" s="39" t="s">
        <v>96</v>
      </c>
      <c r="H14" s="39"/>
      <c r="I14" s="169"/>
      <c r="J14" s="93">
        <v>0</v>
      </c>
    </row>
    <row r="15" spans="1:10" s="150" customFormat="1" ht="24.95" customHeight="1" x14ac:dyDescent="0.2">
      <c r="A15" s="75"/>
      <c r="B15" s="82"/>
      <c r="C15" s="190" t="s">
        <v>586</v>
      </c>
      <c r="D15" s="192">
        <f>Eyes!H17</f>
        <v>0</v>
      </c>
      <c r="E15" s="186"/>
      <c r="F15" s="186"/>
      <c r="G15" s="186"/>
      <c r="H15" s="186"/>
      <c r="I15" s="169"/>
      <c r="J15" s="191"/>
    </row>
    <row r="16" spans="1:10" s="46" customFormat="1" ht="24.95" customHeight="1" x14ac:dyDescent="0.2">
      <c r="A16" s="74" t="s">
        <v>90</v>
      </c>
      <c r="B16" s="80">
        <f>'French Blades'!H47</f>
        <v>0</v>
      </c>
      <c r="C16" s="39" t="s">
        <v>125</v>
      </c>
      <c r="D16" s="39"/>
      <c r="E16" s="294" t="s">
        <v>134</v>
      </c>
      <c r="F16" s="294"/>
      <c r="G16" s="39" t="s">
        <v>98</v>
      </c>
      <c r="H16" s="39"/>
      <c r="I16" s="39" t="s">
        <v>99</v>
      </c>
      <c r="J16" s="39"/>
    </row>
    <row r="17" spans="1:10" s="46" customFormat="1" ht="24.95" customHeight="1" x14ac:dyDescent="0.2">
      <c r="A17" s="75" t="s">
        <v>215</v>
      </c>
      <c r="B17" s="82">
        <f>'Indianna Blades'!G246</f>
        <v>0</v>
      </c>
      <c r="C17" s="294" t="s">
        <v>126</v>
      </c>
      <c r="D17" s="294"/>
      <c r="E17" s="39" t="s">
        <v>148</v>
      </c>
      <c r="F17" s="39"/>
      <c r="G17" s="39" t="s">
        <v>102</v>
      </c>
      <c r="H17" s="39"/>
      <c r="I17" s="39" t="s">
        <v>103</v>
      </c>
      <c r="J17" s="39"/>
    </row>
    <row r="18" spans="1:10" s="150" customFormat="1" ht="24.95" customHeight="1" x14ac:dyDescent="0.2">
      <c r="A18" s="50" t="s">
        <v>100</v>
      </c>
      <c r="B18" s="83">
        <f>'Propeller Blades'!H18</f>
        <v>0</v>
      </c>
      <c r="C18" s="39" t="s">
        <v>149</v>
      </c>
      <c r="D18" s="39"/>
      <c r="E18" s="39" t="s">
        <v>95</v>
      </c>
      <c r="F18" s="39"/>
      <c r="G18" s="39" t="s">
        <v>106</v>
      </c>
      <c r="H18" s="39"/>
      <c r="I18" s="295" t="s">
        <v>141</v>
      </c>
      <c r="J18" s="296"/>
    </row>
    <row r="19" spans="1:10" s="46" customFormat="1" ht="24.95" customHeight="1" x14ac:dyDescent="0.2">
      <c r="A19" s="39" t="s">
        <v>104</v>
      </c>
      <c r="B19" s="83"/>
      <c r="C19" s="39" t="s">
        <v>105</v>
      </c>
      <c r="D19" s="39"/>
      <c r="E19" s="39" t="s">
        <v>97</v>
      </c>
      <c r="F19" s="39"/>
      <c r="G19" s="39" t="s">
        <v>108</v>
      </c>
      <c r="H19" s="39"/>
      <c r="I19" s="39" t="s">
        <v>153</v>
      </c>
      <c r="J19" s="39"/>
    </row>
    <row r="20" spans="1:10" s="46" customFormat="1" ht="24.95" customHeight="1" x14ac:dyDescent="0.2">
      <c r="A20" s="39" t="s">
        <v>107</v>
      </c>
      <c r="B20" s="83"/>
      <c r="C20" s="294" t="s">
        <v>127</v>
      </c>
      <c r="D20" s="294"/>
      <c r="E20" s="39" t="s">
        <v>101</v>
      </c>
      <c r="F20" s="39"/>
      <c r="G20" s="39" t="s">
        <v>111</v>
      </c>
      <c r="H20" s="39"/>
      <c r="I20" s="295" t="s">
        <v>142</v>
      </c>
      <c r="J20" s="296"/>
    </row>
    <row r="21" spans="1:10" s="150" customFormat="1" ht="24.95" customHeight="1" x14ac:dyDescent="0.2">
      <c r="A21" s="50" t="s">
        <v>109</v>
      </c>
      <c r="B21" s="83">
        <f>'Sonic In-line Blades'!H37</f>
        <v>0</v>
      </c>
      <c r="C21" s="39" t="s">
        <v>150</v>
      </c>
      <c r="D21" s="39"/>
      <c r="E21" s="294" t="s">
        <v>135</v>
      </c>
      <c r="F21" s="294"/>
      <c r="G21" s="50" t="s">
        <v>114</v>
      </c>
      <c r="H21" s="81">
        <f>'Spinner Bodies'!I52</f>
        <v>0</v>
      </c>
      <c r="I21" s="50" t="s">
        <v>152</v>
      </c>
      <c r="J21" s="81">
        <f>'Zip Lock Bags'!G15</f>
        <v>0</v>
      </c>
    </row>
    <row r="22" spans="1:10" s="46" customFormat="1" ht="24.95" customHeight="1" x14ac:dyDescent="0.2">
      <c r="A22" s="92" t="s">
        <v>322</v>
      </c>
      <c r="B22" s="94">
        <f>'Willowleaf Blades'!H55</f>
        <v>0</v>
      </c>
      <c r="C22" s="294" t="s">
        <v>128</v>
      </c>
      <c r="D22" s="294"/>
      <c r="E22" s="39" t="s">
        <v>136</v>
      </c>
      <c r="F22" s="39"/>
      <c r="G22" s="50" t="s">
        <v>116</v>
      </c>
      <c r="H22" s="81">
        <f>'Spinner Shafts'!H29</f>
        <v>0</v>
      </c>
      <c r="I22" s="91"/>
      <c r="J22" s="91"/>
    </row>
    <row r="23" spans="1:10" s="46" customFormat="1" ht="24.95" customHeight="1" x14ac:dyDescent="0.2">
      <c r="A23" s="39" t="s">
        <v>112</v>
      </c>
      <c r="B23" s="83"/>
      <c r="C23" s="297" t="s">
        <v>129</v>
      </c>
      <c r="D23" s="297"/>
      <c r="E23" s="294" t="s">
        <v>137</v>
      </c>
      <c r="F23" s="294"/>
      <c r="G23" s="50" t="s">
        <v>218</v>
      </c>
      <c r="H23" s="81">
        <f>'Spring Fasteners'!G13</f>
        <v>0</v>
      </c>
      <c r="I23" s="91"/>
      <c r="J23" s="91"/>
    </row>
    <row r="24" spans="1:10" s="46" customFormat="1" ht="24.95" customHeight="1" x14ac:dyDescent="0.2">
      <c r="A24" s="39" t="s">
        <v>115</v>
      </c>
      <c r="B24" s="83"/>
      <c r="C24" s="50" t="s">
        <v>193</v>
      </c>
      <c r="D24" s="79">
        <f>Hooks!G25</f>
        <v>0</v>
      </c>
      <c r="E24" s="39" t="s">
        <v>151</v>
      </c>
      <c r="F24" s="39"/>
      <c r="G24" s="91"/>
      <c r="H24" s="91"/>
      <c r="I24" s="297"/>
      <c r="J24" s="297"/>
    </row>
    <row r="25" spans="1:10" s="46" customFormat="1" ht="24.95" customHeight="1" x14ac:dyDescent="0.2">
      <c r="A25" s="294" t="s">
        <v>120</v>
      </c>
      <c r="B25" s="294"/>
      <c r="C25" s="91"/>
      <c r="D25" s="91"/>
      <c r="E25" s="39" t="s">
        <v>110</v>
      </c>
      <c r="F25" s="39"/>
      <c r="G25" s="91"/>
      <c r="H25" s="91"/>
      <c r="I25" s="297"/>
      <c r="J25" s="297"/>
    </row>
    <row r="26" spans="1:10" s="46" customFormat="1" ht="24.95" customHeight="1" x14ac:dyDescent="0.2">
      <c r="A26" s="297" t="s">
        <v>121</v>
      </c>
      <c r="B26" s="297"/>
      <c r="C26" s="91"/>
      <c r="D26" s="91"/>
      <c r="E26" s="297" t="s">
        <v>113</v>
      </c>
      <c r="F26" s="297"/>
      <c r="G26" s="297"/>
      <c r="H26" s="297"/>
      <c r="I26" s="297"/>
      <c r="J26" s="297"/>
    </row>
    <row r="27" spans="1:10" s="46" customFormat="1" ht="24.95" customHeight="1" x14ac:dyDescent="0.2">
      <c r="A27" s="92" t="s">
        <v>330</v>
      </c>
      <c r="B27" s="93">
        <f>'Casting Spoons'!H154</f>
        <v>0</v>
      </c>
      <c r="C27" s="302" t="s">
        <v>21</v>
      </c>
      <c r="D27" s="302"/>
      <c r="E27" s="91"/>
      <c r="F27" s="91"/>
      <c r="G27" s="297"/>
      <c r="H27" s="297"/>
      <c r="I27" s="297"/>
      <c r="J27" s="297"/>
    </row>
    <row r="28" spans="1:10" s="154" customFormat="1" ht="20.100000000000001" customHeight="1" x14ac:dyDescent="0.2">
      <c r="A28" s="291" t="s">
        <v>15</v>
      </c>
      <c r="B28" s="291"/>
      <c r="C28" s="291"/>
      <c r="D28" s="291"/>
      <c r="E28" s="291"/>
      <c r="F28" s="291"/>
      <c r="G28" s="291"/>
      <c r="H28" s="291"/>
      <c r="I28" s="291"/>
      <c r="J28" s="153">
        <f>B6+B8+B9+B14+B16+B17+B18+B22+B27+B21+D5+D11+D24+F10+H21+H22+H23+J5+J13+J14+J21+D15</f>
        <v>0</v>
      </c>
    </row>
  </sheetData>
  <mergeCells count="47">
    <mergeCell ref="I25:J25"/>
    <mergeCell ref="G26:H26"/>
    <mergeCell ref="I26:J26"/>
    <mergeCell ref="I27:J27"/>
    <mergeCell ref="A25:B25"/>
    <mergeCell ref="E26:F26"/>
    <mergeCell ref="C27:D27"/>
    <mergeCell ref="G27:H27"/>
    <mergeCell ref="A26:B26"/>
    <mergeCell ref="I20:J20"/>
    <mergeCell ref="E16:F16"/>
    <mergeCell ref="C23:D23"/>
    <mergeCell ref="I24:J24"/>
    <mergeCell ref="E23:F23"/>
    <mergeCell ref="C10:D10"/>
    <mergeCell ref="C9:D9"/>
    <mergeCell ref="E9:F9"/>
    <mergeCell ref="G10:H10"/>
    <mergeCell ref="A13:B13"/>
    <mergeCell ref="C7:D7"/>
    <mergeCell ref="E7:F7"/>
    <mergeCell ref="G7:H7"/>
    <mergeCell ref="C8:D8"/>
    <mergeCell ref="E8:F8"/>
    <mergeCell ref="G8:H8"/>
    <mergeCell ref="A1:J1"/>
    <mergeCell ref="A2:J2"/>
    <mergeCell ref="A3:J3"/>
    <mergeCell ref="A5:B5"/>
    <mergeCell ref="E5:F5"/>
    <mergeCell ref="G5:H5"/>
    <mergeCell ref="A28:I28"/>
    <mergeCell ref="A4:J4"/>
    <mergeCell ref="C14:D14"/>
    <mergeCell ref="C17:D17"/>
    <mergeCell ref="C20:D20"/>
    <mergeCell ref="C22:D22"/>
    <mergeCell ref="E21:F21"/>
    <mergeCell ref="E11:F11"/>
    <mergeCell ref="I12:J12"/>
    <mergeCell ref="I18:J18"/>
    <mergeCell ref="E6:F6"/>
    <mergeCell ref="G6:H6"/>
    <mergeCell ref="I6:J6"/>
    <mergeCell ref="I7:J7"/>
    <mergeCell ref="I8:J8"/>
    <mergeCell ref="A7:B7"/>
  </mergeCells>
  <phoneticPr fontId="31" type="noConversion"/>
  <hyperlinks>
    <hyperlink ref="A6" location="Ant_Jigs" display="Ant Jigs" xr:uid="{00000000-0004-0000-0100-000000000000}"/>
    <hyperlink ref="A10" location="Metal_Beads" display="Beads - Metal" xr:uid="{00000000-0004-0000-0100-000001000000}"/>
    <hyperlink ref="A11" location="Plastic_Beads" display="Beads - Plastic" xr:uid="{00000000-0004-0000-0100-000002000000}"/>
    <hyperlink ref="I21" location="Zip_Lock_Bags" display="Zip Lock Bags" xr:uid="{00000000-0004-0000-0100-000003000000}"/>
    <hyperlink ref="G22" location="SPINNER_SHAFTS" display="Spinner Shafts" xr:uid="{00000000-0004-0000-0100-000004000000}"/>
    <hyperlink ref="G21" location="SPINNER_BODIES" display="Spinner Bodies" xr:uid="{00000000-0004-0000-0100-000005000000}"/>
    <hyperlink ref="C11" location="DIE_CUT_TAPE" display="Die Cut Prism Tape" xr:uid="{00000000-0004-0000-0100-000006000000}"/>
    <hyperlink ref="A17" location="INDIANA_METAL_BLADES" display="Blades - Indiana Metal" xr:uid="{00000000-0004-0000-0100-000007000000}"/>
    <hyperlink ref="G23" location="SPRING_FASTENERS" display="Spring Fasteners" xr:uid="{00000000-0004-0000-0100-000008000000}"/>
    <hyperlink ref="A8" location="Bags" display="Bags - Plastic" xr:uid="{00000000-0004-0000-0100-000009000000}"/>
    <hyperlink ref="C5" location="CLEVISES" display="Clevises" xr:uid="{00000000-0004-0000-0100-00000A000000}"/>
    <hyperlink ref="I13" location="Teardrops" display="Teardrops " xr:uid="{00000000-0004-0000-0100-00000B000000}"/>
    <hyperlink ref="I5" location="SPLIT_RINGS" display="Split Rings" xr:uid="{00000000-0004-0000-0100-00000C000000}"/>
    <hyperlink ref="A16" location="FRENCH_METAL_BLADES" display="Blades - French" xr:uid="{00000000-0004-0000-0100-00000D000000}"/>
    <hyperlink ref="E10" location="KITS" display="Kits" xr:uid="{00000000-0004-0000-0100-00000E000000}"/>
    <hyperlink ref="A9" location="BEADS" display="Beads" xr:uid="{00000000-0004-0000-0100-000010000000}"/>
    <hyperlink ref="A4:I4" location="Summary" display="Summary" xr:uid="{00000000-0004-0000-0100-000011000000}"/>
    <hyperlink ref="A22" location="WILLOWLEAF_METAL_BLADES" display="Blades - Willowleaf" xr:uid="{00000000-0004-0000-0100-000012000000}"/>
    <hyperlink ref="A27" location="CASTING_SPOONS" display="Casting Spoons" xr:uid="{00000000-0004-0000-0100-000013000000}"/>
    <hyperlink ref="C24" location="Hooks" display="Hooks" xr:uid="{00000000-0004-0000-0100-000014000000}"/>
    <hyperlink ref="A14" location="COLORADO_BLADES" display="Colorado Blades" xr:uid="{00000000-0004-0000-0100-000016000000}"/>
    <hyperlink ref="A21" location="Sonic_In_Line_Blades" display="Blades - Sonic In-Line" xr:uid="{00000000-0004-0000-0100-000017000000}"/>
    <hyperlink ref="A18" location="PROPELLER_BLADES" display="Blades - Propeller" xr:uid="{00000000-0004-0000-0100-000018000000}"/>
    <hyperlink ref="A3:J3" r:id="rId1" display=" Specials" xr:uid="{A57C0CC8-1487-415B-A6C7-40AC0BCB5D83}"/>
    <hyperlink ref="C15" location="EYES" display="Eyes" xr:uid="{266DACB9-146A-4997-9136-1714CCC1F460}"/>
  </hyperlinks>
  <pageMargins left="0.75" right="0.75" top="1" bottom="1" header="0.5" footer="0.5"/>
  <pageSetup orientation="portrait" horizontalDpi="4294967293" verticalDpi="0" r:id="rId2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15"/>
  <sheetViews>
    <sheetView showZeros="0" zoomScale="60" workbookViewId="0">
      <selection activeCell="F9" sqref="F9"/>
    </sheetView>
  </sheetViews>
  <sheetFormatPr defaultRowHeight="12.75" x14ac:dyDescent="0.2"/>
  <cols>
    <col min="1" max="1" width="18.140625" customWidth="1"/>
    <col min="2" max="2" width="22.7109375" customWidth="1"/>
    <col min="3" max="3" width="21.7109375" customWidth="1"/>
    <col min="4" max="4" width="67.85546875" customWidth="1"/>
    <col min="5" max="5" width="26.28515625" customWidth="1"/>
    <col min="6" max="6" width="22" customWidth="1"/>
    <col min="7" max="7" width="20.7109375" customWidth="1"/>
  </cols>
  <sheetData>
    <row r="1" spans="1:7" ht="30" x14ac:dyDescent="0.2">
      <c r="A1" s="303" t="s">
        <v>1</v>
      </c>
      <c r="B1" s="303"/>
      <c r="C1" s="303"/>
      <c r="D1" s="303"/>
      <c r="E1" s="303"/>
      <c r="F1" s="303"/>
      <c r="G1" s="303"/>
    </row>
    <row r="2" spans="1:7" ht="23.25" x14ac:dyDescent="0.2">
      <c r="A2" s="304" t="s">
        <v>358</v>
      </c>
      <c r="B2" s="304"/>
      <c r="C2" s="304"/>
      <c r="D2" s="304"/>
      <c r="E2" s="304"/>
      <c r="F2" s="304"/>
      <c r="G2" s="304"/>
    </row>
    <row r="3" spans="1:7" ht="20.25" x14ac:dyDescent="0.2">
      <c r="A3" s="305" t="s">
        <v>167</v>
      </c>
      <c r="B3" s="305"/>
      <c r="C3" s="305"/>
      <c r="D3" s="305"/>
      <c r="E3" s="305"/>
      <c r="F3" s="305"/>
      <c r="G3" s="305"/>
    </row>
    <row r="4" spans="1:7" ht="20.25" x14ac:dyDescent="0.2">
      <c r="A4" s="305" t="s">
        <v>357</v>
      </c>
      <c r="B4" s="305"/>
      <c r="C4" s="305"/>
      <c r="D4" s="305"/>
      <c r="E4" s="305"/>
      <c r="F4" s="305"/>
      <c r="G4" s="305"/>
    </row>
    <row r="5" spans="1:7" ht="20.25" x14ac:dyDescent="0.2">
      <c r="A5" s="309"/>
      <c r="B5" s="309"/>
      <c r="C5" s="309"/>
      <c r="D5" s="309"/>
      <c r="E5" s="309"/>
      <c r="F5" s="309"/>
      <c r="G5" s="309"/>
    </row>
    <row r="6" spans="1:7" ht="23.25" x14ac:dyDescent="0.2">
      <c r="A6" s="404" t="s">
        <v>51</v>
      </c>
      <c r="B6" s="404"/>
      <c r="C6" s="404"/>
      <c r="D6" s="404"/>
      <c r="E6" s="404"/>
      <c r="F6" s="404"/>
      <c r="G6" s="404"/>
    </row>
    <row r="7" spans="1:7" s="1" customFormat="1" ht="24.95" customHeight="1" x14ac:dyDescent="0.2">
      <c r="A7" s="329" t="s">
        <v>143</v>
      </c>
      <c r="B7" s="330"/>
      <c r="C7" s="60" t="s">
        <v>144</v>
      </c>
      <c r="D7" s="331" t="s">
        <v>167</v>
      </c>
      <c r="E7" s="8" t="s">
        <v>43</v>
      </c>
      <c r="F7" s="338" t="s">
        <v>14</v>
      </c>
      <c r="G7" s="324" t="s">
        <v>3</v>
      </c>
    </row>
    <row r="8" spans="1:7" s="1" customFormat="1" ht="24.95" customHeight="1" x14ac:dyDescent="0.2">
      <c r="A8" s="7" t="s">
        <v>13</v>
      </c>
      <c r="B8" s="8" t="s">
        <v>33</v>
      </c>
      <c r="C8" s="8" t="s">
        <v>12</v>
      </c>
      <c r="D8" s="403"/>
      <c r="E8" s="24" t="s">
        <v>51</v>
      </c>
      <c r="F8" s="339"/>
      <c r="G8" s="325"/>
    </row>
    <row r="9" spans="1:7" s="1" customFormat="1" ht="24.95" customHeight="1" x14ac:dyDescent="0.2">
      <c r="A9" s="13">
        <v>0</v>
      </c>
      <c r="B9" s="13"/>
      <c r="C9" s="13"/>
      <c r="D9" s="59" t="s">
        <v>168</v>
      </c>
      <c r="E9" s="326" t="s">
        <v>169</v>
      </c>
      <c r="F9" s="19">
        <v>0</v>
      </c>
      <c r="G9" s="3">
        <f>A9*F9</f>
        <v>0</v>
      </c>
    </row>
    <row r="10" spans="1:7" s="1" customFormat="1" ht="24.95" customHeight="1" x14ac:dyDescent="0.2">
      <c r="A10" s="13"/>
      <c r="B10" s="13"/>
      <c r="C10" s="13"/>
      <c r="D10" s="59" t="s">
        <v>21</v>
      </c>
      <c r="E10" s="327"/>
      <c r="F10" s="19"/>
      <c r="G10" s="3">
        <f>A10*F10</f>
        <v>0</v>
      </c>
    </row>
    <row r="11" spans="1:7" s="1" customFormat="1" ht="24.95" customHeight="1" x14ac:dyDescent="0.2">
      <c r="A11" s="13"/>
      <c r="B11" s="13"/>
      <c r="C11" s="13"/>
      <c r="D11" s="59" t="s">
        <v>21</v>
      </c>
      <c r="E11" s="327"/>
      <c r="F11" s="19"/>
      <c r="G11" s="3">
        <f>A11*F11</f>
        <v>0</v>
      </c>
    </row>
    <row r="12" spans="1:7" s="1" customFormat="1" ht="24.95" customHeight="1" x14ac:dyDescent="0.2">
      <c r="A12" s="13"/>
      <c r="B12" s="13"/>
      <c r="C12" s="13"/>
      <c r="D12" s="59" t="s">
        <v>21</v>
      </c>
      <c r="E12" s="328"/>
      <c r="F12" s="19"/>
      <c r="G12" s="3">
        <f>A12*F12</f>
        <v>0</v>
      </c>
    </row>
    <row r="13" spans="1:7" ht="20.25" x14ac:dyDescent="0.3">
      <c r="A13" s="312" t="s">
        <v>15</v>
      </c>
      <c r="B13" s="312"/>
      <c r="C13" s="312"/>
      <c r="D13" s="312"/>
      <c r="E13" s="312"/>
      <c r="F13" s="312"/>
      <c r="G13" s="73">
        <f>SUM(G12)</f>
        <v>0</v>
      </c>
    </row>
    <row r="14" spans="1:7" ht="23.25" x14ac:dyDescent="0.2">
      <c r="A14" s="313" t="s">
        <v>51</v>
      </c>
      <c r="B14" s="313"/>
      <c r="C14" s="313"/>
      <c r="D14" s="313"/>
      <c r="E14" s="313"/>
      <c r="F14" s="313"/>
      <c r="G14" s="313"/>
    </row>
    <row r="15" spans="1:7" ht="23.25" x14ac:dyDescent="0.2">
      <c r="A15" s="387" t="s">
        <v>36</v>
      </c>
      <c r="B15" s="388"/>
      <c r="C15" s="388"/>
      <c r="D15" s="388"/>
      <c r="E15" s="388"/>
      <c r="F15" s="388"/>
      <c r="G15" s="396"/>
    </row>
  </sheetData>
  <mergeCells count="14">
    <mergeCell ref="A13:F13"/>
    <mergeCell ref="A14:G14"/>
    <mergeCell ref="E9:E12"/>
    <mergeCell ref="A15:G15"/>
    <mergeCell ref="A1:G1"/>
    <mergeCell ref="F7:F8"/>
    <mergeCell ref="A7:B7"/>
    <mergeCell ref="G7:G8"/>
    <mergeCell ref="D7:D8"/>
    <mergeCell ref="A6:G6"/>
    <mergeCell ref="A2:G2"/>
    <mergeCell ref="A3:G3"/>
    <mergeCell ref="A4:G4"/>
    <mergeCell ref="A5:G5"/>
  </mergeCells>
  <phoneticPr fontId="31" type="noConversion"/>
  <hyperlinks>
    <hyperlink ref="A14:G14" location="Summary" display="Summary" xr:uid="{00000000-0004-0000-1200-000000000000}"/>
    <hyperlink ref="E8" location="Order_Summary" display="Summary" xr:uid="{00000000-0004-0000-1200-000001000000}"/>
    <hyperlink ref="A6:C6" location="Summary" display="Summary" xr:uid="{00000000-0004-0000-1200-000002000000}"/>
  </hyperlinks>
  <pageMargins left="0.75" right="0.75" top="1" bottom="1" header="0.5" footer="0.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39"/>
  <sheetViews>
    <sheetView showZeros="0" topLeftCell="A12" zoomScale="60" workbookViewId="0">
      <selection activeCell="A38" sqref="A38:H38"/>
    </sheetView>
  </sheetViews>
  <sheetFormatPr defaultRowHeight="12.75" x14ac:dyDescent="0.2"/>
  <cols>
    <col min="1" max="1" width="18.85546875" customWidth="1"/>
    <col min="2" max="2" width="17.28515625" customWidth="1"/>
    <col min="3" max="3" width="24" customWidth="1"/>
    <col min="4" max="4" width="37.7109375" customWidth="1"/>
    <col min="5" max="5" width="90.7109375" customWidth="1"/>
    <col min="6" max="6" width="32.7109375" customWidth="1"/>
    <col min="7" max="7" width="29.42578125" customWidth="1"/>
    <col min="8" max="8" width="29.85546875" customWidth="1"/>
  </cols>
  <sheetData>
    <row r="1" spans="1:8" ht="30" x14ac:dyDescent="0.2">
      <c r="A1" s="303" t="s">
        <v>1</v>
      </c>
      <c r="B1" s="303"/>
      <c r="C1" s="303"/>
      <c r="D1" s="303"/>
      <c r="E1" s="303"/>
      <c r="F1" s="303"/>
      <c r="G1" s="303"/>
      <c r="H1" s="303"/>
    </row>
    <row r="2" spans="1:8" ht="23.25" x14ac:dyDescent="0.2">
      <c r="A2" s="304" t="s">
        <v>358</v>
      </c>
      <c r="B2" s="304"/>
      <c r="C2" s="304"/>
      <c r="D2" s="304"/>
      <c r="E2" s="304"/>
      <c r="F2" s="304"/>
      <c r="G2" s="304"/>
      <c r="H2" s="304"/>
    </row>
    <row r="3" spans="1:8" ht="20.25" x14ac:dyDescent="0.2">
      <c r="A3" s="305" t="s">
        <v>537</v>
      </c>
      <c r="B3" s="305"/>
      <c r="C3" s="305"/>
      <c r="D3" s="305"/>
      <c r="E3" s="305"/>
      <c r="F3" s="305"/>
      <c r="G3" s="305"/>
      <c r="H3" s="305"/>
    </row>
    <row r="4" spans="1:8" ht="20.25" x14ac:dyDescent="0.2">
      <c r="A4" s="305" t="s">
        <v>357</v>
      </c>
      <c r="B4" s="305"/>
      <c r="C4" s="305"/>
      <c r="D4" s="305"/>
      <c r="E4" s="305"/>
      <c r="F4" s="305"/>
      <c r="G4" s="305"/>
      <c r="H4" s="305"/>
    </row>
    <row r="5" spans="1:8" ht="250.5" customHeight="1" x14ac:dyDescent="0.2">
      <c r="A5" s="309"/>
      <c r="B5" s="309"/>
      <c r="C5" s="309"/>
      <c r="D5" s="309"/>
      <c r="E5" s="309"/>
      <c r="F5" s="309"/>
      <c r="G5" s="309"/>
      <c r="H5" s="309"/>
    </row>
    <row r="6" spans="1:8" ht="23.25" x14ac:dyDescent="0.2">
      <c r="A6" s="308" t="s">
        <v>51</v>
      </c>
      <c r="B6" s="308"/>
      <c r="C6" s="308"/>
      <c r="D6" s="308"/>
      <c r="E6" s="308"/>
      <c r="F6" s="308"/>
      <c r="G6" s="308"/>
      <c r="H6" s="308"/>
    </row>
    <row r="7" spans="1:8" s="1" customFormat="1" ht="24.95" customHeight="1" x14ac:dyDescent="0.2">
      <c r="A7" s="368" t="s">
        <v>143</v>
      </c>
      <c r="B7" s="368"/>
      <c r="C7" s="356" t="s">
        <v>144</v>
      </c>
      <c r="D7" s="356"/>
      <c r="E7" s="380" t="s">
        <v>537</v>
      </c>
      <c r="F7" s="348" t="s">
        <v>43</v>
      </c>
      <c r="G7" s="276" t="s">
        <v>14</v>
      </c>
      <c r="H7" s="276" t="s">
        <v>15</v>
      </c>
    </row>
    <row r="8" spans="1:8" s="1" customFormat="1" ht="24.95" customHeight="1" x14ac:dyDescent="0.2">
      <c r="A8" s="348" t="s">
        <v>13</v>
      </c>
      <c r="B8" s="348" t="s">
        <v>33</v>
      </c>
      <c r="C8" s="348" t="s">
        <v>12</v>
      </c>
      <c r="D8" s="348" t="s">
        <v>11</v>
      </c>
      <c r="E8" s="405"/>
      <c r="F8" s="348"/>
      <c r="G8" s="276"/>
      <c r="H8" s="276"/>
    </row>
    <row r="9" spans="1:8" s="1" customFormat="1" ht="24.95" customHeight="1" x14ac:dyDescent="0.2">
      <c r="A9" s="348"/>
      <c r="B9" s="348"/>
      <c r="C9" s="348"/>
      <c r="D9" s="348"/>
      <c r="E9" s="148" t="s">
        <v>538</v>
      </c>
      <c r="F9" s="348"/>
      <c r="G9" s="276"/>
      <c r="H9" s="276"/>
    </row>
    <row r="10" spans="1:8" s="1" customFormat="1" ht="24.95" customHeight="1" x14ac:dyDescent="0.2">
      <c r="A10" s="22" t="s">
        <v>13</v>
      </c>
      <c r="B10" s="22" t="s">
        <v>33</v>
      </c>
      <c r="C10" s="22" t="s">
        <v>12</v>
      </c>
      <c r="D10" s="22" t="s">
        <v>11</v>
      </c>
      <c r="E10" s="121" t="s">
        <v>539</v>
      </c>
      <c r="F10" s="22" t="s">
        <v>51</v>
      </c>
      <c r="G10" s="105" t="s">
        <v>14</v>
      </c>
      <c r="H10" s="105" t="s">
        <v>15</v>
      </c>
    </row>
    <row r="11" spans="1:8" s="1" customFormat="1" ht="24.95" customHeight="1" x14ac:dyDescent="0.2">
      <c r="A11" s="36">
        <v>0</v>
      </c>
      <c r="B11" s="36"/>
      <c r="C11" s="37" t="s">
        <v>324</v>
      </c>
      <c r="D11" s="36" t="s">
        <v>373</v>
      </c>
      <c r="E11" s="49" t="s">
        <v>540</v>
      </c>
      <c r="F11" s="326" t="s">
        <v>539</v>
      </c>
      <c r="G11" s="19">
        <v>0</v>
      </c>
      <c r="H11" s="78">
        <f t="shared" ref="H11:H36" si="0">A11*G11</f>
        <v>0</v>
      </c>
    </row>
    <row r="12" spans="1:8" s="1" customFormat="1" ht="24.95" customHeight="1" x14ac:dyDescent="0.2">
      <c r="A12" s="36"/>
      <c r="B12" s="36"/>
      <c r="C12" s="37" t="s">
        <v>324</v>
      </c>
      <c r="D12" s="36" t="s">
        <v>378</v>
      </c>
      <c r="E12" s="49" t="s">
        <v>540</v>
      </c>
      <c r="F12" s="327"/>
      <c r="G12" s="19">
        <v>0</v>
      </c>
      <c r="H12" s="78">
        <f t="shared" si="0"/>
        <v>0</v>
      </c>
    </row>
    <row r="13" spans="1:8" s="1" customFormat="1" ht="24.95" customHeight="1" x14ac:dyDescent="0.2">
      <c r="A13" s="36">
        <v>0</v>
      </c>
      <c r="B13" s="36"/>
      <c r="C13" s="37" t="s">
        <v>541</v>
      </c>
      <c r="D13" s="36" t="s">
        <v>373</v>
      </c>
      <c r="E13" s="49" t="s">
        <v>540</v>
      </c>
      <c r="F13" s="327"/>
      <c r="G13" s="19">
        <v>0</v>
      </c>
      <c r="H13" s="78">
        <f t="shared" si="0"/>
        <v>0</v>
      </c>
    </row>
    <row r="14" spans="1:8" s="1" customFormat="1" ht="24.75" customHeight="1" x14ac:dyDescent="0.2">
      <c r="A14" s="36"/>
      <c r="B14" s="36"/>
      <c r="C14" s="37" t="s">
        <v>541</v>
      </c>
      <c r="D14" s="36" t="s">
        <v>378</v>
      </c>
      <c r="E14" s="49" t="s">
        <v>540</v>
      </c>
      <c r="F14" s="327"/>
      <c r="G14" s="19">
        <v>0</v>
      </c>
      <c r="H14" s="78">
        <f t="shared" si="0"/>
        <v>0</v>
      </c>
    </row>
    <row r="15" spans="1:8" s="1" customFormat="1" ht="20.25" x14ac:dyDescent="0.2">
      <c r="A15" s="36"/>
      <c r="B15" s="36"/>
      <c r="C15" s="37" t="s">
        <v>542</v>
      </c>
      <c r="D15" s="36" t="s">
        <v>373</v>
      </c>
      <c r="E15" s="49" t="s">
        <v>540</v>
      </c>
      <c r="F15" s="327"/>
      <c r="G15" s="19">
        <v>0</v>
      </c>
      <c r="H15" s="78">
        <f t="shared" si="0"/>
        <v>0</v>
      </c>
    </row>
    <row r="16" spans="1:8" s="1" customFormat="1" ht="20.25" x14ac:dyDescent="0.2">
      <c r="A16" s="36"/>
      <c r="B16" s="36"/>
      <c r="C16" s="37" t="s">
        <v>253</v>
      </c>
      <c r="D16" s="36" t="s">
        <v>378</v>
      </c>
      <c r="E16" s="49" t="s">
        <v>540</v>
      </c>
      <c r="F16" s="327"/>
      <c r="G16" s="19">
        <v>0</v>
      </c>
      <c r="H16" s="78">
        <f t="shared" si="0"/>
        <v>0</v>
      </c>
    </row>
    <row r="17" spans="1:8" s="1" customFormat="1" ht="20.25" x14ac:dyDescent="0.2">
      <c r="A17" s="36"/>
      <c r="B17" s="36"/>
      <c r="C17" s="37" t="s">
        <v>543</v>
      </c>
      <c r="D17" s="36" t="s">
        <v>373</v>
      </c>
      <c r="E17" s="49" t="s">
        <v>540</v>
      </c>
      <c r="F17" s="327"/>
      <c r="G17" s="19">
        <v>0</v>
      </c>
      <c r="H17" s="78">
        <f t="shared" si="0"/>
        <v>0</v>
      </c>
    </row>
    <row r="18" spans="1:8" s="1" customFormat="1" ht="20.25" x14ac:dyDescent="0.2">
      <c r="A18" s="36"/>
      <c r="B18" s="36"/>
      <c r="C18" s="37" t="s">
        <v>543</v>
      </c>
      <c r="D18" s="36" t="s">
        <v>378</v>
      </c>
      <c r="E18" s="49" t="s">
        <v>540</v>
      </c>
      <c r="F18" s="327"/>
      <c r="G18" s="19">
        <v>0</v>
      </c>
      <c r="H18" s="78">
        <f t="shared" si="0"/>
        <v>0</v>
      </c>
    </row>
    <row r="19" spans="1:8" s="1" customFormat="1" ht="20.25" x14ac:dyDescent="0.2">
      <c r="A19" s="36"/>
      <c r="B19" s="36"/>
      <c r="C19" s="37" t="s">
        <v>544</v>
      </c>
      <c r="D19" s="36" t="s">
        <v>373</v>
      </c>
      <c r="E19" s="49" t="s">
        <v>540</v>
      </c>
      <c r="F19" s="327"/>
      <c r="G19" s="19">
        <v>0</v>
      </c>
      <c r="H19" s="78">
        <f t="shared" si="0"/>
        <v>0</v>
      </c>
    </row>
    <row r="20" spans="1:8" s="1" customFormat="1" ht="20.25" x14ac:dyDescent="0.2">
      <c r="A20" s="36"/>
      <c r="B20" s="36"/>
      <c r="C20" s="37" t="s">
        <v>544</v>
      </c>
      <c r="D20" s="36" t="s">
        <v>378</v>
      </c>
      <c r="E20" s="49" t="s">
        <v>540</v>
      </c>
      <c r="F20" s="328"/>
      <c r="G20" s="19">
        <v>0</v>
      </c>
      <c r="H20" s="78">
        <f t="shared" si="0"/>
        <v>0</v>
      </c>
    </row>
    <row r="21" spans="1:8" s="1" customFormat="1" ht="20.25" x14ac:dyDescent="0.2">
      <c r="A21" s="22" t="s">
        <v>13</v>
      </c>
      <c r="B21" s="22" t="s">
        <v>33</v>
      </c>
      <c r="C21" s="22" t="s">
        <v>12</v>
      </c>
      <c r="D21" s="22" t="s">
        <v>11</v>
      </c>
      <c r="E21" s="121" t="s">
        <v>539</v>
      </c>
      <c r="F21" s="22" t="s">
        <v>51</v>
      </c>
      <c r="G21" s="105" t="s">
        <v>14</v>
      </c>
      <c r="H21" s="105">
        <v>0</v>
      </c>
    </row>
    <row r="22" spans="1:8" s="1" customFormat="1" ht="20.25" x14ac:dyDescent="0.2">
      <c r="A22" s="36"/>
      <c r="B22" s="36"/>
      <c r="C22" s="37" t="s">
        <v>324</v>
      </c>
      <c r="D22" s="36" t="s">
        <v>373</v>
      </c>
      <c r="E22" s="49" t="s">
        <v>545</v>
      </c>
      <c r="F22" s="326" t="s">
        <v>539</v>
      </c>
      <c r="G22" s="19">
        <v>0</v>
      </c>
      <c r="H22" s="78">
        <f t="shared" si="0"/>
        <v>0</v>
      </c>
    </row>
    <row r="23" spans="1:8" s="1" customFormat="1" ht="20.25" x14ac:dyDescent="0.2">
      <c r="A23" s="36"/>
      <c r="B23" s="36"/>
      <c r="C23" s="37" t="s">
        <v>324</v>
      </c>
      <c r="D23" s="36" t="s">
        <v>378</v>
      </c>
      <c r="E23" s="49" t="s">
        <v>545</v>
      </c>
      <c r="F23" s="327"/>
      <c r="G23" s="19">
        <v>0</v>
      </c>
      <c r="H23" s="78">
        <f t="shared" si="0"/>
        <v>0</v>
      </c>
    </row>
    <row r="24" spans="1:8" s="1" customFormat="1" ht="20.25" x14ac:dyDescent="0.2">
      <c r="A24" s="36"/>
      <c r="B24" s="36"/>
      <c r="C24" s="37" t="s">
        <v>541</v>
      </c>
      <c r="D24" s="36" t="s">
        <v>373</v>
      </c>
      <c r="E24" s="49" t="s">
        <v>545</v>
      </c>
      <c r="F24" s="327"/>
      <c r="G24" s="19">
        <v>0</v>
      </c>
      <c r="H24" s="78">
        <f t="shared" si="0"/>
        <v>0</v>
      </c>
    </row>
    <row r="25" spans="1:8" s="1" customFormat="1" ht="20.25" x14ac:dyDescent="0.2">
      <c r="A25" s="36"/>
      <c r="B25" s="36"/>
      <c r="C25" s="37" t="s">
        <v>541</v>
      </c>
      <c r="D25" s="36" t="s">
        <v>378</v>
      </c>
      <c r="E25" s="49" t="s">
        <v>545</v>
      </c>
      <c r="F25" s="327"/>
      <c r="G25" s="19">
        <v>0</v>
      </c>
      <c r="H25" s="78">
        <f t="shared" si="0"/>
        <v>0</v>
      </c>
    </row>
    <row r="26" spans="1:8" s="1" customFormat="1" ht="20.25" x14ac:dyDescent="0.2">
      <c r="A26" s="36"/>
      <c r="B26" s="36"/>
      <c r="C26" s="37" t="s">
        <v>542</v>
      </c>
      <c r="D26" s="36" t="s">
        <v>373</v>
      </c>
      <c r="E26" s="49" t="s">
        <v>545</v>
      </c>
      <c r="F26" s="327"/>
      <c r="G26" s="19">
        <v>0</v>
      </c>
      <c r="H26" s="78">
        <f t="shared" si="0"/>
        <v>0</v>
      </c>
    </row>
    <row r="27" spans="1:8" s="1" customFormat="1" ht="20.25" x14ac:dyDescent="0.2">
      <c r="A27" s="36"/>
      <c r="B27" s="36"/>
      <c r="C27" s="37" t="s">
        <v>253</v>
      </c>
      <c r="D27" s="36" t="s">
        <v>378</v>
      </c>
      <c r="E27" s="49" t="s">
        <v>545</v>
      </c>
      <c r="F27" s="327"/>
      <c r="G27" s="19">
        <v>0</v>
      </c>
      <c r="H27" s="78">
        <f t="shared" si="0"/>
        <v>0</v>
      </c>
    </row>
    <row r="28" spans="1:8" s="1" customFormat="1" ht="20.25" x14ac:dyDescent="0.2">
      <c r="A28" s="36"/>
      <c r="B28" s="36"/>
      <c r="C28" s="37" t="s">
        <v>543</v>
      </c>
      <c r="D28" s="36" t="s">
        <v>373</v>
      </c>
      <c r="E28" s="49" t="s">
        <v>545</v>
      </c>
      <c r="F28" s="327"/>
      <c r="G28" s="19">
        <v>0</v>
      </c>
      <c r="H28" s="78">
        <f t="shared" si="0"/>
        <v>0</v>
      </c>
    </row>
    <row r="29" spans="1:8" s="1" customFormat="1" ht="20.25" x14ac:dyDescent="0.2">
      <c r="A29" s="36"/>
      <c r="B29" s="36"/>
      <c r="C29" s="37" t="s">
        <v>543</v>
      </c>
      <c r="D29" s="36" t="s">
        <v>378</v>
      </c>
      <c r="E29" s="49" t="s">
        <v>545</v>
      </c>
      <c r="F29" s="327"/>
      <c r="G29" s="19">
        <v>0</v>
      </c>
      <c r="H29" s="78">
        <f t="shared" si="0"/>
        <v>0</v>
      </c>
    </row>
    <row r="30" spans="1:8" s="1" customFormat="1" ht="20.25" x14ac:dyDescent="0.2">
      <c r="A30" s="36"/>
      <c r="B30" s="36"/>
      <c r="C30" s="37" t="s">
        <v>544</v>
      </c>
      <c r="D30" s="36" t="s">
        <v>373</v>
      </c>
      <c r="E30" s="49" t="s">
        <v>545</v>
      </c>
      <c r="F30" s="327"/>
      <c r="G30" s="19">
        <v>0</v>
      </c>
      <c r="H30" s="78">
        <f>A30*G30</f>
        <v>0</v>
      </c>
    </row>
    <row r="31" spans="1:8" s="1" customFormat="1" ht="20.25" x14ac:dyDescent="0.2">
      <c r="A31" s="36"/>
      <c r="B31" s="36"/>
      <c r="C31" s="37" t="s">
        <v>544</v>
      </c>
      <c r="D31" s="36" t="s">
        <v>378</v>
      </c>
      <c r="E31" s="49" t="s">
        <v>545</v>
      </c>
      <c r="F31" s="327"/>
      <c r="G31" s="19">
        <v>0</v>
      </c>
      <c r="H31" s="78">
        <f t="shared" si="0"/>
        <v>0</v>
      </c>
    </row>
    <row r="32" spans="1:8" s="1" customFormat="1" ht="20.25" x14ac:dyDescent="0.2">
      <c r="A32" s="22" t="s">
        <v>13</v>
      </c>
      <c r="B32" s="22" t="s">
        <v>33</v>
      </c>
      <c r="C32" s="22" t="s">
        <v>12</v>
      </c>
      <c r="D32" s="22" t="s">
        <v>11</v>
      </c>
      <c r="E32" s="121" t="s">
        <v>539</v>
      </c>
      <c r="F32" s="22" t="s">
        <v>51</v>
      </c>
      <c r="G32" s="105" t="s">
        <v>14</v>
      </c>
      <c r="H32" s="105">
        <v>0</v>
      </c>
    </row>
    <row r="33" spans="1:8" s="1" customFormat="1" ht="20.25" x14ac:dyDescent="0.2">
      <c r="A33" s="36"/>
      <c r="B33" s="36"/>
      <c r="C33" s="37" t="s">
        <v>324</v>
      </c>
      <c r="D33" s="36" t="s">
        <v>546</v>
      </c>
      <c r="E33" s="49" t="s">
        <v>545</v>
      </c>
      <c r="F33" s="326" t="s">
        <v>539</v>
      </c>
      <c r="G33" s="19">
        <v>0</v>
      </c>
      <c r="H33" s="78">
        <f t="shared" si="0"/>
        <v>0</v>
      </c>
    </row>
    <row r="34" spans="1:8" s="1" customFormat="1" ht="20.25" x14ac:dyDescent="0.2">
      <c r="A34" s="36"/>
      <c r="B34" s="36"/>
      <c r="C34" s="37" t="s">
        <v>541</v>
      </c>
      <c r="D34" s="36" t="s">
        <v>546</v>
      </c>
      <c r="E34" s="49" t="s">
        <v>545</v>
      </c>
      <c r="F34" s="327"/>
      <c r="G34" s="19">
        <v>0</v>
      </c>
      <c r="H34" s="78">
        <f t="shared" si="0"/>
        <v>0</v>
      </c>
    </row>
    <row r="35" spans="1:8" s="1" customFormat="1" ht="20.25" x14ac:dyDescent="0.2">
      <c r="A35" s="36"/>
      <c r="B35" s="36"/>
      <c r="C35" s="37" t="s">
        <v>253</v>
      </c>
      <c r="D35" s="36" t="s">
        <v>546</v>
      </c>
      <c r="E35" s="49" t="s">
        <v>545</v>
      </c>
      <c r="F35" s="327"/>
      <c r="G35" s="19">
        <v>0</v>
      </c>
      <c r="H35" s="78">
        <f t="shared" si="0"/>
        <v>0</v>
      </c>
    </row>
    <row r="36" spans="1:8" s="1" customFormat="1" ht="20.25" x14ac:dyDescent="0.2">
      <c r="A36" s="36">
        <v>0</v>
      </c>
      <c r="B36" s="36"/>
      <c r="C36" s="37" t="s">
        <v>543</v>
      </c>
      <c r="D36" s="36" t="s">
        <v>546</v>
      </c>
      <c r="E36" s="49" t="s">
        <v>545</v>
      </c>
      <c r="F36" s="328"/>
      <c r="G36" s="19">
        <v>0</v>
      </c>
      <c r="H36" s="78">
        <f t="shared" si="0"/>
        <v>0</v>
      </c>
    </row>
    <row r="37" spans="1:8" ht="20.25" x14ac:dyDescent="0.3">
      <c r="A37" s="312" t="s">
        <v>15</v>
      </c>
      <c r="B37" s="312"/>
      <c r="C37" s="312"/>
      <c r="D37" s="312"/>
      <c r="E37" s="312"/>
      <c r="F37" s="312"/>
      <c r="G37" s="312"/>
      <c r="H37" s="73">
        <f>SUM(H11:H36)</f>
        <v>0</v>
      </c>
    </row>
    <row r="38" spans="1:8" ht="23.25" x14ac:dyDescent="0.2">
      <c r="A38" s="313" t="s">
        <v>51</v>
      </c>
      <c r="B38" s="313"/>
      <c r="C38" s="313"/>
      <c r="D38" s="313"/>
      <c r="E38" s="313"/>
      <c r="F38" s="313"/>
      <c r="G38" s="313"/>
      <c r="H38" s="313"/>
    </row>
    <row r="39" spans="1:8" ht="23.25" x14ac:dyDescent="0.2">
      <c r="A39" s="314" t="s">
        <v>36</v>
      </c>
      <c r="B39" s="314"/>
      <c r="C39" s="314"/>
      <c r="D39" s="314"/>
      <c r="E39" s="314"/>
      <c r="F39" s="314"/>
      <c r="G39" s="314"/>
      <c r="H39" s="314"/>
    </row>
  </sheetData>
  <mergeCells count="22">
    <mergeCell ref="A6:H6"/>
    <mergeCell ref="A1:H1"/>
    <mergeCell ref="A2:H2"/>
    <mergeCell ref="A3:H3"/>
    <mergeCell ref="A4:H4"/>
    <mergeCell ref="A5:H5"/>
    <mergeCell ref="F33:F36"/>
    <mergeCell ref="A37:G37"/>
    <mergeCell ref="A38:H38"/>
    <mergeCell ref="A39:H39"/>
    <mergeCell ref="C8:C9"/>
    <mergeCell ref="D8:D9"/>
    <mergeCell ref="F11:F20"/>
    <mergeCell ref="F22:F31"/>
    <mergeCell ref="H7:H9"/>
    <mergeCell ref="A7:B7"/>
    <mergeCell ref="C7:D7"/>
    <mergeCell ref="E7:E8"/>
    <mergeCell ref="F7:F9"/>
    <mergeCell ref="G7:G9"/>
    <mergeCell ref="A8:A9"/>
    <mergeCell ref="B8:B9"/>
  </mergeCells>
  <phoneticPr fontId="31" type="noConversion"/>
  <hyperlinks>
    <hyperlink ref="A7:B7" location="Table_of_Contents" display="Table of Contents" xr:uid="{00000000-0004-0000-1300-000000000000}"/>
    <hyperlink ref="C7:D7" location="Additional_Items" display="Add Items" xr:uid="{00000000-0004-0000-1300-000001000000}"/>
    <hyperlink ref="A6:H6" location="Summary" display="Summary" xr:uid="{00000000-0004-0000-1300-000002000000}"/>
    <hyperlink ref="A38:H38" location="Summary" display="Summary" xr:uid="{00000000-0004-0000-1300-000003000000}"/>
    <hyperlink ref="E9" r:id="rId1" xr:uid="{00000000-0004-0000-1300-000004000000}"/>
  </hyperlinks>
  <pageMargins left="0.75" right="0.75" top="1" bottom="1" header="0.5" footer="0.5"/>
  <pageSetup orientation="portrait" horizontalDpi="4294967293" verticalDpi="0" r:id="rId2"/>
  <headerFooter alignWithMargins="0"/>
  <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31"/>
  <sheetViews>
    <sheetView showZeros="0" zoomScale="60" workbookViewId="0">
      <selection activeCell="A6" sqref="A6:B6"/>
    </sheetView>
  </sheetViews>
  <sheetFormatPr defaultRowHeight="12.75" x14ac:dyDescent="0.2"/>
  <cols>
    <col min="1" max="1" width="16.28515625" customWidth="1"/>
    <col min="2" max="2" width="17.28515625" customWidth="1"/>
    <col min="3" max="3" width="19" customWidth="1"/>
    <col min="4" max="4" width="20.85546875" customWidth="1"/>
    <col min="5" max="5" width="63.7109375" customWidth="1"/>
    <col min="6" max="6" width="33" customWidth="1"/>
    <col min="7" max="7" width="32.28515625" customWidth="1"/>
    <col min="8" max="8" width="36.140625" customWidth="1"/>
  </cols>
  <sheetData>
    <row r="1" spans="1:8" ht="30" x14ac:dyDescent="0.2">
      <c r="A1" s="303" t="s">
        <v>1</v>
      </c>
      <c r="B1" s="303"/>
      <c r="C1" s="303"/>
      <c r="D1" s="303"/>
      <c r="E1" s="303"/>
      <c r="F1" s="303"/>
      <c r="G1" s="303"/>
      <c r="H1" s="303"/>
    </row>
    <row r="2" spans="1:8" ht="23.25" x14ac:dyDescent="0.2">
      <c r="A2" s="304" t="s">
        <v>358</v>
      </c>
      <c r="B2" s="304"/>
      <c r="C2" s="304"/>
      <c r="D2" s="304"/>
      <c r="E2" s="304"/>
      <c r="F2" s="304"/>
      <c r="G2" s="304"/>
      <c r="H2" s="304"/>
    </row>
    <row r="3" spans="1:8" ht="20.25" x14ac:dyDescent="0.2">
      <c r="A3" s="305" t="s">
        <v>186</v>
      </c>
      <c r="B3" s="305"/>
      <c r="C3" s="305"/>
      <c r="D3" s="305"/>
      <c r="E3" s="305"/>
      <c r="F3" s="305"/>
      <c r="G3" s="305"/>
      <c r="H3" s="305"/>
    </row>
    <row r="4" spans="1:8" ht="20.25" x14ac:dyDescent="0.2">
      <c r="A4" s="305" t="s">
        <v>357</v>
      </c>
      <c r="B4" s="305"/>
      <c r="C4" s="305"/>
      <c r="D4" s="305"/>
      <c r="E4" s="305"/>
      <c r="F4" s="305"/>
      <c r="G4" s="305"/>
      <c r="H4" s="305"/>
    </row>
    <row r="5" spans="1:8" ht="23.25" x14ac:dyDescent="0.2">
      <c r="A5" s="313" t="s">
        <v>51</v>
      </c>
      <c r="B5" s="313"/>
      <c r="C5" s="313"/>
      <c r="D5" s="313"/>
      <c r="E5" s="313"/>
      <c r="F5" s="313"/>
      <c r="G5" s="313"/>
      <c r="H5" s="313"/>
    </row>
    <row r="6" spans="1:8" s="1" customFormat="1" ht="24.95" customHeight="1" x14ac:dyDescent="0.2">
      <c r="A6" s="329" t="s">
        <v>143</v>
      </c>
      <c r="B6" s="330"/>
      <c r="C6" s="336" t="s">
        <v>144</v>
      </c>
      <c r="D6" s="337"/>
      <c r="E6" s="331" t="s">
        <v>186</v>
      </c>
      <c r="F6" s="8" t="s">
        <v>43</v>
      </c>
      <c r="G6" s="324" t="s">
        <v>14</v>
      </c>
      <c r="H6" s="324" t="s">
        <v>15</v>
      </c>
    </row>
    <row r="7" spans="1:8" s="1" customFormat="1" ht="24.95" customHeight="1" x14ac:dyDescent="0.2">
      <c r="A7" s="398" t="s">
        <v>13</v>
      </c>
      <c r="B7" s="338" t="s">
        <v>33</v>
      </c>
      <c r="C7" s="338" t="s">
        <v>12</v>
      </c>
      <c r="D7" s="338" t="s">
        <v>11</v>
      </c>
      <c r="E7" s="403"/>
      <c r="F7" s="406" t="s">
        <v>51</v>
      </c>
      <c r="G7" s="397"/>
      <c r="H7" s="397"/>
    </row>
    <row r="8" spans="1:8" s="1" customFormat="1" ht="24.95" customHeight="1" x14ac:dyDescent="0.2">
      <c r="A8" s="399"/>
      <c r="B8" s="339"/>
      <c r="C8" s="339"/>
      <c r="D8" s="339"/>
      <c r="E8" s="67" t="s">
        <v>116</v>
      </c>
      <c r="F8" s="407"/>
      <c r="G8" s="325"/>
      <c r="H8" s="325"/>
    </row>
    <row r="9" spans="1:8" s="1" customFormat="1" ht="24.95" customHeight="1" x14ac:dyDescent="0.2">
      <c r="A9" s="13">
        <v>0</v>
      </c>
      <c r="B9" s="13"/>
      <c r="C9" s="13"/>
      <c r="D9" s="18"/>
      <c r="E9" s="59" t="s">
        <v>184</v>
      </c>
      <c r="F9" s="326" t="s">
        <v>185</v>
      </c>
      <c r="G9" s="19">
        <v>0</v>
      </c>
      <c r="H9" s="85">
        <f>A9*G9</f>
        <v>0</v>
      </c>
    </row>
    <row r="10" spans="1:8" s="1" customFormat="1" ht="24.95" customHeight="1" x14ac:dyDescent="0.2">
      <c r="A10" s="13">
        <v>0</v>
      </c>
      <c r="B10" s="13"/>
      <c r="C10" s="13"/>
      <c r="D10" s="18"/>
      <c r="E10" s="59" t="s">
        <v>198</v>
      </c>
      <c r="F10" s="327"/>
      <c r="G10" s="19">
        <v>0</v>
      </c>
      <c r="H10" s="85">
        <f t="shared" ref="H10:H21" si="0">A10*G10</f>
        <v>0</v>
      </c>
    </row>
    <row r="11" spans="1:8" s="1" customFormat="1" ht="24.95" customHeight="1" x14ac:dyDescent="0.2">
      <c r="A11" s="13">
        <v>0</v>
      </c>
      <c r="B11" s="13"/>
      <c r="C11" s="13"/>
      <c r="D11" s="18"/>
      <c r="E11" s="18" t="s">
        <v>187</v>
      </c>
      <c r="F11" s="327"/>
      <c r="G11" s="19">
        <v>0</v>
      </c>
      <c r="H11" s="85">
        <f t="shared" si="0"/>
        <v>0</v>
      </c>
    </row>
    <row r="12" spans="1:8" s="1" customFormat="1" ht="24.95" customHeight="1" x14ac:dyDescent="0.2">
      <c r="A12" s="13">
        <v>0</v>
      </c>
      <c r="B12" s="13"/>
      <c r="C12" s="13"/>
      <c r="D12" s="18"/>
      <c r="E12" s="18" t="s">
        <v>188</v>
      </c>
      <c r="F12" s="327"/>
      <c r="G12" s="19">
        <v>0</v>
      </c>
      <c r="H12" s="85">
        <f t="shared" si="0"/>
        <v>0</v>
      </c>
    </row>
    <row r="13" spans="1:8" s="1" customFormat="1" ht="24.95" customHeight="1" x14ac:dyDescent="0.2">
      <c r="A13" s="13">
        <v>0</v>
      </c>
      <c r="B13" s="13">
        <v>0</v>
      </c>
      <c r="C13" s="13"/>
      <c r="D13" s="18"/>
      <c r="E13" s="59" t="s">
        <v>223</v>
      </c>
      <c r="F13" s="327"/>
      <c r="G13" s="19">
        <v>9.8800000000000008</v>
      </c>
      <c r="H13" s="85">
        <f t="shared" si="0"/>
        <v>0</v>
      </c>
    </row>
    <row r="14" spans="1:8" s="1" customFormat="1" ht="24.95" customHeight="1" x14ac:dyDescent="0.2">
      <c r="A14" s="13"/>
      <c r="B14" s="13"/>
      <c r="C14" s="13"/>
      <c r="D14" s="18"/>
      <c r="E14" s="18" t="s">
        <v>318</v>
      </c>
      <c r="F14" s="327"/>
      <c r="G14" s="19">
        <v>7.46</v>
      </c>
      <c r="H14" s="85">
        <f t="shared" si="0"/>
        <v>0</v>
      </c>
    </row>
    <row r="15" spans="1:8" s="1" customFormat="1" ht="24.95" customHeight="1" x14ac:dyDescent="0.2">
      <c r="A15" s="13"/>
      <c r="B15" s="13"/>
      <c r="C15" s="13"/>
      <c r="D15" s="18"/>
      <c r="E15" s="59" t="s">
        <v>316</v>
      </c>
      <c r="F15" s="327"/>
      <c r="G15" s="19">
        <v>0</v>
      </c>
      <c r="H15" s="85">
        <f t="shared" si="0"/>
        <v>0</v>
      </c>
    </row>
    <row r="16" spans="1:8" s="1" customFormat="1" ht="24.95" customHeight="1" x14ac:dyDescent="0.2">
      <c r="A16" s="13"/>
      <c r="B16" s="13"/>
      <c r="C16" s="13"/>
      <c r="D16" s="18"/>
      <c r="E16" s="59" t="s">
        <v>317</v>
      </c>
      <c r="F16" s="327"/>
      <c r="G16" s="19">
        <v>10.96</v>
      </c>
      <c r="H16" s="85">
        <f t="shared" si="0"/>
        <v>0</v>
      </c>
    </row>
    <row r="17" spans="1:8" s="1" customFormat="1" ht="24.95" customHeight="1" x14ac:dyDescent="0.2">
      <c r="A17" s="13"/>
      <c r="B17" s="13"/>
      <c r="C17" s="13"/>
      <c r="D17" s="18"/>
      <c r="E17" s="59" t="s">
        <v>320</v>
      </c>
      <c r="F17" s="327"/>
      <c r="G17" s="19">
        <v>0</v>
      </c>
      <c r="H17" s="85">
        <f t="shared" si="0"/>
        <v>0</v>
      </c>
    </row>
    <row r="18" spans="1:8" s="1" customFormat="1" ht="24.95" customHeight="1" x14ac:dyDescent="0.2">
      <c r="A18" s="13">
        <v>0</v>
      </c>
      <c r="B18" s="13"/>
      <c r="C18" s="13"/>
      <c r="D18" s="18"/>
      <c r="E18" s="59" t="s">
        <v>319</v>
      </c>
      <c r="F18" s="328"/>
      <c r="G18" s="19">
        <v>11.9</v>
      </c>
      <c r="H18" s="85">
        <f t="shared" si="0"/>
        <v>0</v>
      </c>
    </row>
    <row r="19" spans="1:8" s="1" customFormat="1" ht="24.95" customHeight="1" x14ac:dyDescent="0.2">
      <c r="A19" s="156" t="s">
        <v>13</v>
      </c>
      <c r="B19" s="155" t="s">
        <v>33</v>
      </c>
      <c r="C19" s="155" t="s">
        <v>12</v>
      </c>
      <c r="D19" s="156" t="s">
        <v>11</v>
      </c>
      <c r="E19" s="157" t="s">
        <v>554</v>
      </c>
      <c r="F19" s="158" t="s">
        <v>51</v>
      </c>
      <c r="G19" s="159" t="s">
        <v>14</v>
      </c>
      <c r="H19" s="160">
        <v>0</v>
      </c>
    </row>
    <row r="20" spans="1:8" s="1" customFormat="1" ht="24.95" customHeight="1" x14ac:dyDescent="0.2">
      <c r="A20" s="13">
        <v>0</v>
      </c>
      <c r="B20" s="13"/>
      <c r="C20" s="13"/>
      <c r="D20" s="18"/>
      <c r="E20" s="59" t="s">
        <v>355</v>
      </c>
      <c r="F20" s="13" t="s">
        <v>356</v>
      </c>
      <c r="G20" s="19">
        <v>0</v>
      </c>
      <c r="H20" s="85">
        <f t="shared" si="0"/>
        <v>0</v>
      </c>
    </row>
    <row r="21" spans="1:8" s="1" customFormat="1" ht="24.95" customHeight="1" x14ac:dyDescent="0.2">
      <c r="A21" s="181">
        <v>0</v>
      </c>
      <c r="B21" s="181"/>
      <c r="C21" s="181"/>
      <c r="D21" s="179"/>
      <c r="E21" s="59" t="s">
        <v>583</v>
      </c>
      <c r="F21" s="180" t="s">
        <v>356</v>
      </c>
      <c r="G21" s="19">
        <v>20</v>
      </c>
      <c r="H21" s="85">
        <f t="shared" si="0"/>
        <v>0</v>
      </c>
    </row>
    <row r="22" spans="1:8" s="1" customFormat="1" ht="24.95" customHeight="1" x14ac:dyDescent="0.2">
      <c r="A22" s="156" t="s">
        <v>13</v>
      </c>
      <c r="B22" s="155" t="s">
        <v>33</v>
      </c>
      <c r="C22" s="155" t="s">
        <v>12</v>
      </c>
      <c r="D22" s="156" t="s">
        <v>11</v>
      </c>
      <c r="E22" s="157" t="s">
        <v>555</v>
      </c>
      <c r="F22" s="158" t="s">
        <v>51</v>
      </c>
      <c r="G22" s="159" t="s">
        <v>14</v>
      </c>
      <c r="H22" s="160">
        <v>0</v>
      </c>
    </row>
    <row r="23" spans="1:8" s="1" customFormat="1" ht="24.95" customHeight="1" x14ac:dyDescent="0.2">
      <c r="A23" s="13"/>
      <c r="B23" s="13"/>
      <c r="C23" s="13" t="s">
        <v>556</v>
      </c>
      <c r="D23" s="18"/>
      <c r="E23" s="59" t="s">
        <v>582</v>
      </c>
      <c r="F23" s="13"/>
      <c r="G23" s="19">
        <v>0</v>
      </c>
      <c r="H23" s="85">
        <f t="shared" ref="H23:H28" si="1">A23*G23</f>
        <v>0</v>
      </c>
    </row>
    <row r="24" spans="1:8" s="1" customFormat="1" ht="24.95" customHeight="1" x14ac:dyDescent="0.2">
      <c r="A24" s="13">
        <v>0</v>
      </c>
      <c r="B24" s="13"/>
      <c r="C24" s="13" t="s">
        <v>556</v>
      </c>
      <c r="D24" s="18"/>
      <c r="E24" s="59" t="s">
        <v>558</v>
      </c>
      <c r="F24" s="13"/>
      <c r="G24" s="19">
        <v>0</v>
      </c>
      <c r="H24" s="85">
        <f t="shared" si="1"/>
        <v>0</v>
      </c>
    </row>
    <row r="25" spans="1:8" s="1" customFormat="1" ht="24.95" customHeight="1" x14ac:dyDescent="0.2">
      <c r="A25" s="13"/>
      <c r="B25" s="13"/>
      <c r="C25" s="13" t="s">
        <v>559</v>
      </c>
      <c r="D25" s="18"/>
      <c r="E25" s="59" t="s">
        <v>582</v>
      </c>
      <c r="F25" s="13"/>
      <c r="G25" s="19">
        <v>0</v>
      </c>
      <c r="H25" s="85">
        <f t="shared" si="1"/>
        <v>0</v>
      </c>
    </row>
    <row r="26" spans="1:8" s="1" customFormat="1" ht="24.95" customHeight="1" x14ac:dyDescent="0.2">
      <c r="A26" s="13"/>
      <c r="B26" s="13"/>
      <c r="C26" s="13" t="s">
        <v>559</v>
      </c>
      <c r="D26" s="18"/>
      <c r="E26" s="59" t="s">
        <v>558</v>
      </c>
      <c r="F26" s="13"/>
      <c r="G26" s="19">
        <v>0</v>
      </c>
      <c r="H26" s="85">
        <f t="shared" si="1"/>
        <v>0</v>
      </c>
    </row>
    <row r="27" spans="1:8" s="1" customFormat="1" ht="24.95" customHeight="1" x14ac:dyDescent="0.2">
      <c r="A27" s="13"/>
      <c r="B27" s="13"/>
      <c r="C27" s="13" t="s">
        <v>560</v>
      </c>
      <c r="D27" s="18"/>
      <c r="E27" s="59" t="s">
        <v>557</v>
      </c>
      <c r="F27" s="13"/>
      <c r="G27" s="19">
        <v>0</v>
      </c>
      <c r="H27" s="85">
        <f t="shared" si="1"/>
        <v>0</v>
      </c>
    </row>
    <row r="28" spans="1:8" s="1" customFormat="1" ht="24.95" customHeight="1" x14ac:dyDescent="0.2">
      <c r="A28" s="13"/>
      <c r="B28" s="13"/>
      <c r="C28" s="13" t="s">
        <v>560</v>
      </c>
      <c r="D28" s="18"/>
      <c r="E28" s="59" t="s">
        <v>558</v>
      </c>
      <c r="F28" s="13"/>
      <c r="G28" s="19">
        <v>0</v>
      </c>
      <c r="H28" s="85">
        <f t="shared" si="1"/>
        <v>0</v>
      </c>
    </row>
    <row r="29" spans="1:8" ht="20.25" x14ac:dyDescent="0.3">
      <c r="A29" s="312" t="s">
        <v>15</v>
      </c>
      <c r="B29" s="312"/>
      <c r="C29" s="312"/>
      <c r="D29" s="312"/>
      <c r="E29" s="312"/>
      <c r="F29" s="312"/>
      <c r="G29" s="312"/>
      <c r="H29" s="146">
        <f>SUM(H9:H28)</f>
        <v>0</v>
      </c>
    </row>
    <row r="30" spans="1:8" ht="23.25" x14ac:dyDescent="0.2">
      <c r="A30" s="313" t="s">
        <v>51</v>
      </c>
      <c r="B30" s="313"/>
      <c r="C30" s="313"/>
      <c r="D30" s="313"/>
      <c r="E30" s="313"/>
      <c r="F30" s="313"/>
      <c r="G30" s="313"/>
      <c r="H30" s="313"/>
    </row>
    <row r="31" spans="1:8" ht="23.25" x14ac:dyDescent="0.2">
      <c r="A31" s="314" t="s">
        <v>36</v>
      </c>
      <c r="B31" s="314"/>
      <c r="C31" s="314"/>
      <c r="D31" s="314"/>
      <c r="E31" s="314"/>
      <c r="F31" s="314"/>
      <c r="G31" s="314"/>
      <c r="H31" s="314"/>
    </row>
  </sheetData>
  <mergeCells count="19">
    <mergeCell ref="A1:H1"/>
    <mergeCell ref="A2:H2"/>
    <mergeCell ref="A3:H3"/>
    <mergeCell ref="A4:H4"/>
    <mergeCell ref="A5:H5"/>
    <mergeCell ref="A29:G29"/>
    <mergeCell ref="A30:H30"/>
    <mergeCell ref="E6:E7"/>
    <mergeCell ref="F9:F18"/>
    <mergeCell ref="A31:H31"/>
    <mergeCell ref="A6:B6"/>
    <mergeCell ref="C6:D6"/>
    <mergeCell ref="A7:A8"/>
    <mergeCell ref="B7:B8"/>
    <mergeCell ref="C7:C8"/>
    <mergeCell ref="D7:D8"/>
    <mergeCell ref="H6:H8"/>
    <mergeCell ref="F7:F8"/>
    <mergeCell ref="G6:G8"/>
  </mergeCells>
  <phoneticPr fontId="31" type="noConversion"/>
  <hyperlinks>
    <hyperlink ref="A30:H30" location="Summary" display="Summary" xr:uid="{00000000-0004-0000-1400-000000000000}"/>
    <hyperlink ref="F7" location="Order_Summary" display="Summary" xr:uid="{00000000-0004-0000-1400-000001000000}"/>
    <hyperlink ref="A5:E5" location="Summary" display="Summary" xr:uid="{00000000-0004-0000-1400-000002000000}"/>
    <hyperlink ref="A6:B6" location="Table_of_Contents" display="Table of Contents" xr:uid="{00000000-0004-0000-1400-000003000000}"/>
  </hyperlinks>
  <pageMargins left="0.75" right="0.75" top="1" bottom="1" header="0.5" footer="0.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48"/>
  <sheetViews>
    <sheetView showZeros="0" zoomScale="60" workbookViewId="0">
      <selection activeCell="A7" sqref="A7:B7"/>
    </sheetView>
  </sheetViews>
  <sheetFormatPr defaultRowHeight="12.75" x14ac:dyDescent="0.2"/>
  <cols>
    <col min="1" max="1" width="15.85546875" customWidth="1"/>
    <col min="2" max="2" width="22.5703125" customWidth="1"/>
    <col min="3" max="3" width="23.85546875" customWidth="1"/>
    <col min="4" max="4" width="32.28515625" customWidth="1"/>
    <col min="5" max="5" width="73.140625" customWidth="1"/>
    <col min="6" max="6" width="58.28515625" customWidth="1"/>
    <col min="7" max="7" width="22.42578125" customWidth="1"/>
    <col min="8" max="8" width="22.7109375" customWidth="1"/>
  </cols>
  <sheetData>
    <row r="1" spans="1:8" ht="30" x14ac:dyDescent="0.2">
      <c r="A1" s="408" t="s">
        <v>1</v>
      </c>
      <c r="B1" s="408"/>
      <c r="C1" s="408"/>
      <c r="D1" s="408"/>
      <c r="E1" s="408"/>
      <c r="F1" s="408"/>
      <c r="G1" s="408"/>
      <c r="H1" s="408"/>
    </row>
    <row r="2" spans="1:8" ht="23.25" x14ac:dyDescent="0.2">
      <c r="A2" s="304" t="s">
        <v>358</v>
      </c>
      <c r="B2" s="304"/>
      <c r="C2" s="304"/>
      <c r="D2" s="304"/>
      <c r="E2" s="304"/>
      <c r="F2" s="304"/>
      <c r="G2" s="304"/>
      <c r="H2" s="304"/>
    </row>
    <row r="3" spans="1:8" ht="20.25" x14ac:dyDescent="0.2">
      <c r="A3" s="305" t="s">
        <v>233</v>
      </c>
      <c r="B3" s="305"/>
      <c r="C3" s="305"/>
      <c r="D3" s="305"/>
      <c r="E3" s="305"/>
      <c r="F3" s="305"/>
      <c r="G3" s="305"/>
      <c r="H3" s="305"/>
    </row>
    <row r="4" spans="1:8" ht="20.25" x14ac:dyDescent="0.2">
      <c r="A4" s="305" t="s">
        <v>357</v>
      </c>
      <c r="B4" s="305"/>
      <c r="C4" s="305"/>
      <c r="D4" s="305"/>
      <c r="E4" s="305"/>
      <c r="F4" s="305"/>
      <c r="G4" s="305"/>
      <c r="H4" s="305"/>
    </row>
    <row r="5" spans="1:8" ht="20.25" x14ac:dyDescent="0.2">
      <c r="A5" s="309"/>
      <c r="B5" s="309"/>
      <c r="C5" s="309"/>
      <c r="D5" s="309"/>
      <c r="E5" s="309"/>
      <c r="F5" s="309"/>
      <c r="G5" s="309"/>
      <c r="H5" s="309"/>
    </row>
    <row r="6" spans="1:8" ht="23.25" x14ac:dyDescent="0.2">
      <c r="A6" s="313" t="s">
        <v>51</v>
      </c>
      <c r="B6" s="313"/>
      <c r="C6" s="313"/>
      <c r="D6" s="313"/>
      <c r="E6" s="313"/>
      <c r="F6" s="313"/>
      <c r="G6" s="313"/>
      <c r="H6" s="313"/>
    </row>
    <row r="7" spans="1:8" s="1" customFormat="1" ht="24.95" customHeight="1" x14ac:dyDescent="0.2">
      <c r="A7" s="329" t="s">
        <v>143</v>
      </c>
      <c r="B7" s="330"/>
      <c r="C7" s="336" t="s">
        <v>144</v>
      </c>
      <c r="D7" s="337"/>
      <c r="E7" s="331" t="s">
        <v>233</v>
      </c>
      <c r="F7" s="8" t="s">
        <v>43</v>
      </c>
      <c r="G7" s="324" t="s">
        <v>14</v>
      </c>
      <c r="H7" s="324" t="s">
        <v>15</v>
      </c>
    </row>
    <row r="8" spans="1:8" s="1" customFormat="1" ht="24.95" customHeight="1" x14ac:dyDescent="0.2">
      <c r="A8" s="398" t="s">
        <v>13</v>
      </c>
      <c r="B8" s="338" t="s">
        <v>33</v>
      </c>
      <c r="C8" s="338" t="s">
        <v>12</v>
      </c>
      <c r="D8" s="338" t="s">
        <v>11</v>
      </c>
      <c r="E8" s="332"/>
      <c r="F8" s="406" t="s">
        <v>51</v>
      </c>
      <c r="G8" s="397"/>
      <c r="H8" s="397"/>
    </row>
    <row r="9" spans="1:8" s="1" customFormat="1" ht="24.95" customHeight="1" x14ac:dyDescent="0.2">
      <c r="A9" s="399"/>
      <c r="B9" s="339"/>
      <c r="C9" s="339"/>
      <c r="D9" s="339"/>
      <c r="E9" s="67" t="s">
        <v>72</v>
      </c>
      <c r="F9" s="407"/>
      <c r="G9" s="325"/>
      <c r="H9" s="325"/>
    </row>
    <row r="10" spans="1:8" s="1" customFormat="1" ht="24.95" customHeight="1" x14ac:dyDescent="0.2">
      <c r="A10" s="13">
        <v>0</v>
      </c>
      <c r="B10" s="13"/>
      <c r="C10" s="32" t="s">
        <v>235</v>
      </c>
      <c r="D10" s="18"/>
      <c r="E10" s="59" t="s">
        <v>234</v>
      </c>
      <c r="F10" s="353" t="s">
        <v>190</v>
      </c>
      <c r="G10" s="19">
        <v>0</v>
      </c>
      <c r="H10" s="4">
        <f t="shared" ref="H10:H45" si="0">A10*G10</f>
        <v>0</v>
      </c>
    </row>
    <row r="11" spans="1:8" s="1" customFormat="1" ht="24.95" customHeight="1" x14ac:dyDescent="0.2">
      <c r="A11" s="13"/>
      <c r="B11" s="13"/>
      <c r="C11" s="32" t="s">
        <v>235</v>
      </c>
      <c r="D11" s="18"/>
      <c r="E11" s="59" t="s">
        <v>237</v>
      </c>
      <c r="F11" s="354"/>
      <c r="G11" s="19">
        <v>0</v>
      </c>
      <c r="H11" s="4">
        <f t="shared" si="0"/>
        <v>0</v>
      </c>
    </row>
    <row r="12" spans="1:8" s="1" customFormat="1" ht="24.95" customHeight="1" x14ac:dyDescent="0.2">
      <c r="A12" s="13"/>
      <c r="B12" s="13"/>
      <c r="C12" s="32" t="s">
        <v>235</v>
      </c>
      <c r="D12" s="18"/>
      <c r="E12" s="59" t="s">
        <v>239</v>
      </c>
      <c r="F12" s="354"/>
      <c r="G12" s="19">
        <v>0</v>
      </c>
      <c r="H12" s="4">
        <f t="shared" si="0"/>
        <v>0</v>
      </c>
    </row>
    <row r="13" spans="1:8" s="1" customFormat="1" ht="24.95" customHeight="1" x14ac:dyDescent="0.2">
      <c r="A13" s="13"/>
      <c r="B13" s="13"/>
      <c r="C13" s="32" t="s">
        <v>235</v>
      </c>
      <c r="D13" s="18"/>
      <c r="E13" s="59" t="s">
        <v>240</v>
      </c>
      <c r="F13" s="354"/>
      <c r="G13" s="19">
        <v>0</v>
      </c>
      <c r="H13" s="4">
        <f t="shared" si="0"/>
        <v>0</v>
      </c>
    </row>
    <row r="14" spans="1:8" s="1" customFormat="1" ht="24.95" customHeight="1" x14ac:dyDescent="0.2">
      <c r="A14" s="161"/>
      <c r="B14" s="161"/>
      <c r="C14" s="162" t="s">
        <v>236</v>
      </c>
      <c r="D14" s="163"/>
      <c r="E14" s="164" t="s">
        <v>234</v>
      </c>
      <c r="F14" s="409"/>
      <c r="G14" s="165">
        <v>0</v>
      </c>
      <c r="H14" s="166">
        <f t="shared" si="0"/>
        <v>0</v>
      </c>
    </row>
    <row r="15" spans="1:8" s="1" customFormat="1" ht="24.95" customHeight="1" x14ac:dyDescent="0.2">
      <c r="A15" s="161"/>
      <c r="B15" s="161"/>
      <c r="C15" s="162" t="s">
        <v>236</v>
      </c>
      <c r="D15" s="163"/>
      <c r="E15" s="164" t="s">
        <v>237</v>
      </c>
      <c r="F15" s="409"/>
      <c r="G15" s="165">
        <v>0</v>
      </c>
      <c r="H15" s="166">
        <f t="shared" si="0"/>
        <v>0</v>
      </c>
    </row>
    <row r="16" spans="1:8" s="1" customFormat="1" ht="24.95" customHeight="1" x14ac:dyDescent="0.2">
      <c r="A16" s="161"/>
      <c r="B16" s="161"/>
      <c r="C16" s="162" t="s">
        <v>236</v>
      </c>
      <c r="D16" s="163"/>
      <c r="E16" s="164" t="s">
        <v>239</v>
      </c>
      <c r="F16" s="409"/>
      <c r="G16" s="165">
        <v>0</v>
      </c>
      <c r="H16" s="166">
        <f t="shared" si="0"/>
        <v>0</v>
      </c>
    </row>
    <row r="17" spans="1:8" s="1" customFormat="1" ht="24.95" customHeight="1" x14ac:dyDescent="0.2">
      <c r="A17" s="161">
        <v>0</v>
      </c>
      <c r="B17" s="161"/>
      <c r="C17" s="162" t="s">
        <v>236</v>
      </c>
      <c r="D17" s="163"/>
      <c r="E17" s="164" t="s">
        <v>240</v>
      </c>
      <c r="F17" s="409"/>
      <c r="G17" s="165">
        <v>0</v>
      </c>
      <c r="H17" s="166">
        <f t="shared" si="0"/>
        <v>0</v>
      </c>
    </row>
    <row r="18" spans="1:8" s="1" customFormat="1" ht="24.95" customHeight="1" x14ac:dyDescent="0.2">
      <c r="A18" s="13"/>
      <c r="B18" s="13"/>
      <c r="C18" s="32" t="s">
        <v>238</v>
      </c>
      <c r="D18" s="18"/>
      <c r="E18" s="59" t="s">
        <v>234</v>
      </c>
      <c r="F18" s="354"/>
      <c r="G18" s="19">
        <v>3.99</v>
      </c>
      <c r="H18" s="4">
        <f t="shared" si="0"/>
        <v>0</v>
      </c>
    </row>
    <row r="19" spans="1:8" s="1" customFormat="1" ht="24.95" customHeight="1" x14ac:dyDescent="0.2">
      <c r="A19" s="13"/>
      <c r="B19" s="13"/>
      <c r="C19" s="32" t="s">
        <v>238</v>
      </c>
      <c r="D19" s="18"/>
      <c r="E19" s="59" t="s">
        <v>237</v>
      </c>
      <c r="F19" s="354"/>
      <c r="G19" s="19">
        <v>7.29</v>
      </c>
      <c r="H19" s="4">
        <f t="shared" si="0"/>
        <v>0</v>
      </c>
    </row>
    <row r="20" spans="1:8" s="1" customFormat="1" ht="24.95" customHeight="1" x14ac:dyDescent="0.2">
      <c r="A20" s="13"/>
      <c r="B20" s="13"/>
      <c r="C20" s="32" t="s">
        <v>238</v>
      </c>
      <c r="D20" s="18"/>
      <c r="E20" s="59" t="s">
        <v>239</v>
      </c>
      <c r="F20" s="354"/>
      <c r="G20" s="19">
        <v>32.9</v>
      </c>
      <c r="H20" s="4">
        <f t="shared" si="0"/>
        <v>0</v>
      </c>
    </row>
    <row r="21" spans="1:8" s="1" customFormat="1" ht="24.95" customHeight="1" x14ac:dyDescent="0.2">
      <c r="A21" s="161"/>
      <c r="B21" s="161"/>
      <c r="C21" s="162" t="s">
        <v>238</v>
      </c>
      <c r="D21" s="163"/>
      <c r="E21" s="164" t="s">
        <v>240</v>
      </c>
      <c r="F21" s="409"/>
      <c r="G21" s="165">
        <v>57.9</v>
      </c>
      <c r="H21" s="166">
        <f t="shared" si="0"/>
        <v>0</v>
      </c>
    </row>
    <row r="22" spans="1:8" s="1" customFormat="1" ht="24.95" customHeight="1" x14ac:dyDescent="0.2">
      <c r="A22" s="161"/>
      <c r="B22" s="161"/>
      <c r="C22" s="162" t="s">
        <v>241</v>
      </c>
      <c r="D22" s="163"/>
      <c r="E22" s="164" t="s">
        <v>234</v>
      </c>
      <c r="F22" s="409"/>
      <c r="G22" s="165">
        <v>0</v>
      </c>
      <c r="H22" s="166">
        <f t="shared" si="0"/>
        <v>0</v>
      </c>
    </row>
    <row r="23" spans="1:8" s="1" customFormat="1" ht="24.95" customHeight="1" x14ac:dyDescent="0.2">
      <c r="A23" s="161"/>
      <c r="B23" s="161"/>
      <c r="C23" s="162" t="s">
        <v>241</v>
      </c>
      <c r="D23" s="163"/>
      <c r="E23" s="164" t="s">
        <v>237</v>
      </c>
      <c r="F23" s="409"/>
      <c r="G23" s="165">
        <v>0</v>
      </c>
      <c r="H23" s="166">
        <f t="shared" si="0"/>
        <v>0</v>
      </c>
    </row>
    <row r="24" spans="1:8" s="1" customFormat="1" ht="24.95" customHeight="1" x14ac:dyDescent="0.2">
      <c r="A24" s="161"/>
      <c r="B24" s="161"/>
      <c r="C24" s="162" t="s">
        <v>241</v>
      </c>
      <c r="D24" s="163"/>
      <c r="E24" s="164" t="s">
        <v>239</v>
      </c>
      <c r="F24" s="409"/>
      <c r="G24" s="165">
        <v>0</v>
      </c>
      <c r="H24" s="166">
        <f t="shared" si="0"/>
        <v>0</v>
      </c>
    </row>
    <row r="25" spans="1:8" s="1" customFormat="1" ht="24.95" customHeight="1" x14ac:dyDescent="0.2">
      <c r="A25" s="161"/>
      <c r="B25" s="161"/>
      <c r="C25" s="162" t="s">
        <v>241</v>
      </c>
      <c r="D25" s="163"/>
      <c r="E25" s="164" t="s">
        <v>240</v>
      </c>
      <c r="F25" s="409"/>
      <c r="G25" s="165">
        <v>0</v>
      </c>
      <c r="H25" s="166">
        <f t="shared" si="0"/>
        <v>0</v>
      </c>
    </row>
    <row r="26" spans="1:8" s="1" customFormat="1" ht="24.95" customHeight="1" x14ac:dyDescent="0.2">
      <c r="A26" s="13"/>
      <c r="B26" s="13"/>
      <c r="C26" s="32" t="s">
        <v>242</v>
      </c>
      <c r="D26" s="18"/>
      <c r="E26" s="59" t="s">
        <v>234</v>
      </c>
      <c r="F26" s="354"/>
      <c r="G26" s="19">
        <v>4.29</v>
      </c>
      <c r="H26" s="4">
        <f t="shared" si="0"/>
        <v>0</v>
      </c>
    </row>
    <row r="27" spans="1:8" s="1" customFormat="1" ht="24.95" customHeight="1" x14ac:dyDescent="0.2">
      <c r="A27" s="13"/>
      <c r="B27" s="13"/>
      <c r="C27" s="32" t="s">
        <v>242</v>
      </c>
      <c r="D27" s="18"/>
      <c r="E27" s="59" t="s">
        <v>237</v>
      </c>
      <c r="F27" s="354"/>
      <c r="G27" s="19">
        <v>7.49</v>
      </c>
      <c r="H27" s="4">
        <f t="shared" si="0"/>
        <v>0</v>
      </c>
    </row>
    <row r="28" spans="1:8" s="1" customFormat="1" ht="24.95" customHeight="1" x14ac:dyDescent="0.2">
      <c r="A28" s="13"/>
      <c r="B28" s="13"/>
      <c r="C28" s="32" t="s">
        <v>242</v>
      </c>
      <c r="D28" s="18"/>
      <c r="E28" s="59" t="s">
        <v>239</v>
      </c>
      <c r="F28" s="354"/>
      <c r="G28" s="19">
        <v>35.9</v>
      </c>
      <c r="H28" s="4">
        <f t="shared" si="0"/>
        <v>0</v>
      </c>
    </row>
    <row r="29" spans="1:8" s="1" customFormat="1" ht="24.95" customHeight="1" x14ac:dyDescent="0.2">
      <c r="A29" s="13"/>
      <c r="B29" s="13"/>
      <c r="C29" s="32" t="s">
        <v>242</v>
      </c>
      <c r="D29" s="18"/>
      <c r="E29" s="59" t="s">
        <v>240</v>
      </c>
      <c r="F29" s="354"/>
      <c r="G29" s="19">
        <v>59.9</v>
      </c>
      <c r="H29" s="4">
        <f t="shared" si="0"/>
        <v>0</v>
      </c>
    </row>
    <row r="30" spans="1:8" s="1" customFormat="1" ht="24.95" customHeight="1" x14ac:dyDescent="0.2">
      <c r="A30" s="161"/>
      <c r="B30" s="161"/>
      <c r="C30" s="162" t="s">
        <v>243</v>
      </c>
      <c r="D30" s="163"/>
      <c r="E30" s="164" t="s">
        <v>234</v>
      </c>
      <c r="F30" s="409"/>
      <c r="G30" s="165">
        <v>4.49</v>
      </c>
      <c r="H30" s="166">
        <f t="shared" si="0"/>
        <v>0</v>
      </c>
    </row>
    <row r="31" spans="1:8" s="1" customFormat="1" ht="24.95" customHeight="1" x14ac:dyDescent="0.2">
      <c r="A31" s="161"/>
      <c r="B31" s="161"/>
      <c r="C31" s="162" t="s">
        <v>243</v>
      </c>
      <c r="D31" s="163"/>
      <c r="E31" s="164" t="s">
        <v>237</v>
      </c>
      <c r="F31" s="409"/>
      <c r="G31" s="165">
        <v>7.99</v>
      </c>
      <c r="H31" s="166">
        <f t="shared" si="0"/>
        <v>0</v>
      </c>
    </row>
    <row r="32" spans="1:8" s="1" customFormat="1" ht="24.95" customHeight="1" x14ac:dyDescent="0.2">
      <c r="A32" s="161"/>
      <c r="B32" s="161"/>
      <c r="C32" s="162" t="s">
        <v>243</v>
      </c>
      <c r="D32" s="163"/>
      <c r="E32" s="164" t="s">
        <v>239</v>
      </c>
      <c r="F32" s="409"/>
      <c r="G32" s="165">
        <v>39.9</v>
      </c>
      <c r="H32" s="166">
        <f t="shared" si="0"/>
        <v>0</v>
      </c>
    </row>
    <row r="33" spans="1:8" s="1" customFormat="1" ht="24.95" customHeight="1" x14ac:dyDescent="0.2">
      <c r="A33" s="161"/>
      <c r="B33" s="161"/>
      <c r="C33" s="162" t="s">
        <v>243</v>
      </c>
      <c r="D33" s="163"/>
      <c r="E33" s="164" t="s">
        <v>240</v>
      </c>
      <c r="F33" s="409"/>
      <c r="G33" s="165">
        <v>63.9</v>
      </c>
      <c r="H33" s="166">
        <f t="shared" si="0"/>
        <v>0</v>
      </c>
    </row>
    <row r="34" spans="1:8" s="1" customFormat="1" ht="24.95" customHeight="1" x14ac:dyDescent="0.2">
      <c r="A34" s="13"/>
      <c r="B34" s="13"/>
      <c r="C34" s="32" t="s">
        <v>244</v>
      </c>
      <c r="D34" s="18"/>
      <c r="E34" s="59" t="s">
        <v>234</v>
      </c>
      <c r="F34" s="354"/>
      <c r="G34" s="19">
        <v>4.99</v>
      </c>
      <c r="H34" s="4">
        <f t="shared" si="0"/>
        <v>0</v>
      </c>
    </row>
    <row r="35" spans="1:8" s="1" customFormat="1" ht="24.95" customHeight="1" x14ac:dyDescent="0.2">
      <c r="A35" s="13"/>
      <c r="B35" s="13"/>
      <c r="C35" s="32" t="s">
        <v>244</v>
      </c>
      <c r="D35" s="18"/>
      <c r="E35" s="59" t="s">
        <v>237</v>
      </c>
      <c r="F35" s="354"/>
      <c r="G35" s="19">
        <v>8.99</v>
      </c>
      <c r="H35" s="4">
        <f t="shared" si="0"/>
        <v>0</v>
      </c>
    </row>
    <row r="36" spans="1:8" s="1" customFormat="1" ht="24.95" customHeight="1" x14ac:dyDescent="0.2">
      <c r="A36" s="13"/>
      <c r="B36" s="13"/>
      <c r="C36" s="32" t="s">
        <v>244</v>
      </c>
      <c r="D36" s="18"/>
      <c r="E36" s="59" t="s">
        <v>239</v>
      </c>
      <c r="F36" s="354"/>
      <c r="G36" s="19">
        <v>39.9</v>
      </c>
      <c r="H36" s="4">
        <f t="shared" si="0"/>
        <v>0</v>
      </c>
    </row>
    <row r="37" spans="1:8" s="1" customFormat="1" ht="24.95" customHeight="1" x14ac:dyDescent="0.2">
      <c r="A37" s="13"/>
      <c r="B37" s="13"/>
      <c r="C37" s="32" t="s">
        <v>244</v>
      </c>
      <c r="D37" s="18"/>
      <c r="E37" s="59" t="s">
        <v>240</v>
      </c>
      <c r="F37" s="354"/>
      <c r="G37" s="19">
        <v>71.900000000000006</v>
      </c>
      <c r="H37" s="4">
        <f t="shared" si="0"/>
        <v>0</v>
      </c>
    </row>
    <row r="38" spans="1:8" s="1" customFormat="1" ht="24.95" customHeight="1" x14ac:dyDescent="0.2">
      <c r="A38" s="161"/>
      <c r="B38" s="161"/>
      <c r="C38" s="162" t="s">
        <v>245</v>
      </c>
      <c r="D38" s="163"/>
      <c r="E38" s="164" t="s">
        <v>234</v>
      </c>
      <c r="F38" s="409"/>
      <c r="G38" s="165">
        <v>5.49</v>
      </c>
      <c r="H38" s="166">
        <f t="shared" si="0"/>
        <v>0</v>
      </c>
    </row>
    <row r="39" spans="1:8" s="1" customFormat="1" ht="24.95" customHeight="1" x14ac:dyDescent="0.2">
      <c r="A39" s="161"/>
      <c r="B39" s="161"/>
      <c r="C39" s="162" t="s">
        <v>245</v>
      </c>
      <c r="D39" s="163"/>
      <c r="E39" s="164" t="s">
        <v>237</v>
      </c>
      <c r="F39" s="409"/>
      <c r="G39" s="165">
        <v>9.49</v>
      </c>
      <c r="H39" s="166">
        <f t="shared" si="0"/>
        <v>0</v>
      </c>
    </row>
    <row r="40" spans="1:8" s="1" customFormat="1" ht="24.95" customHeight="1" x14ac:dyDescent="0.2">
      <c r="A40" s="161"/>
      <c r="B40" s="161"/>
      <c r="C40" s="162" t="s">
        <v>245</v>
      </c>
      <c r="D40" s="163"/>
      <c r="E40" s="164" t="s">
        <v>239</v>
      </c>
      <c r="F40" s="409"/>
      <c r="G40" s="165">
        <v>42.9</v>
      </c>
      <c r="H40" s="166">
        <f t="shared" si="0"/>
        <v>0</v>
      </c>
    </row>
    <row r="41" spans="1:8" s="1" customFormat="1" ht="24.95" customHeight="1" x14ac:dyDescent="0.2">
      <c r="A41" s="161"/>
      <c r="B41" s="161"/>
      <c r="C41" s="162" t="s">
        <v>245</v>
      </c>
      <c r="D41" s="163"/>
      <c r="E41" s="164" t="s">
        <v>240</v>
      </c>
      <c r="F41" s="409"/>
      <c r="G41" s="165">
        <v>75.900000000000006</v>
      </c>
      <c r="H41" s="166">
        <f t="shared" si="0"/>
        <v>0</v>
      </c>
    </row>
    <row r="42" spans="1:8" s="1" customFormat="1" ht="24.95" customHeight="1" x14ac:dyDescent="0.2">
      <c r="A42" s="13"/>
      <c r="B42" s="13"/>
      <c r="C42" s="32" t="s">
        <v>246</v>
      </c>
      <c r="D42" s="18"/>
      <c r="E42" s="59" t="s">
        <v>234</v>
      </c>
      <c r="F42" s="354"/>
      <c r="G42" s="19">
        <v>6.49</v>
      </c>
      <c r="H42" s="4">
        <f t="shared" si="0"/>
        <v>0</v>
      </c>
    </row>
    <row r="43" spans="1:8" s="1" customFormat="1" ht="24.95" customHeight="1" x14ac:dyDescent="0.2">
      <c r="A43" s="13"/>
      <c r="B43" s="13"/>
      <c r="C43" s="32" t="s">
        <v>246</v>
      </c>
      <c r="D43" s="18"/>
      <c r="E43" s="59" t="s">
        <v>237</v>
      </c>
      <c r="F43" s="354"/>
      <c r="G43" s="19">
        <v>11.49</v>
      </c>
      <c r="H43" s="4">
        <f t="shared" si="0"/>
        <v>0</v>
      </c>
    </row>
    <row r="44" spans="1:8" s="1" customFormat="1" ht="24.95" customHeight="1" x14ac:dyDescent="0.2">
      <c r="A44" s="13"/>
      <c r="B44" s="13"/>
      <c r="C44" s="32" t="s">
        <v>246</v>
      </c>
      <c r="D44" s="18"/>
      <c r="E44" s="59" t="s">
        <v>239</v>
      </c>
      <c r="F44" s="354"/>
      <c r="G44" s="19">
        <v>51.9</v>
      </c>
      <c r="H44" s="4">
        <f t="shared" si="0"/>
        <v>0</v>
      </c>
    </row>
    <row r="45" spans="1:8" s="1" customFormat="1" ht="24.95" customHeight="1" x14ac:dyDescent="0.2">
      <c r="A45" s="13"/>
      <c r="B45" s="13"/>
      <c r="C45" s="32" t="s">
        <v>246</v>
      </c>
      <c r="D45" s="18"/>
      <c r="E45" s="59" t="s">
        <v>240</v>
      </c>
      <c r="F45" s="355"/>
      <c r="G45" s="19">
        <v>89.9</v>
      </c>
      <c r="H45" s="4">
        <f t="shared" si="0"/>
        <v>0</v>
      </c>
    </row>
    <row r="46" spans="1:8" ht="20.25" x14ac:dyDescent="0.3">
      <c r="A46" s="312" t="s">
        <v>15</v>
      </c>
      <c r="B46" s="312"/>
      <c r="C46" s="312"/>
      <c r="D46" s="312"/>
      <c r="E46" s="312"/>
      <c r="F46" s="312"/>
      <c r="G46" s="312"/>
      <c r="H46" s="73">
        <f>SUM(H10:H45)</f>
        <v>0</v>
      </c>
    </row>
    <row r="47" spans="1:8" ht="23.25" x14ac:dyDescent="0.2">
      <c r="A47" s="313" t="s">
        <v>51</v>
      </c>
      <c r="B47" s="313"/>
      <c r="C47" s="313"/>
      <c r="D47" s="313"/>
      <c r="E47" s="313"/>
      <c r="F47" s="313"/>
      <c r="G47" s="313"/>
      <c r="H47" s="313"/>
    </row>
    <row r="48" spans="1:8" ht="23.25" x14ac:dyDescent="0.2">
      <c r="A48" s="314" t="s">
        <v>36</v>
      </c>
      <c r="B48" s="314"/>
      <c r="C48" s="314"/>
      <c r="D48" s="314"/>
      <c r="E48" s="314"/>
      <c r="F48" s="314"/>
      <c r="G48" s="314"/>
      <c r="H48" s="314"/>
    </row>
  </sheetData>
  <mergeCells count="28">
    <mergeCell ref="A47:H47"/>
    <mergeCell ref="A48:H48"/>
    <mergeCell ref="C8:C9"/>
    <mergeCell ref="E7:E8"/>
    <mergeCell ref="A46:G46"/>
    <mergeCell ref="F10:F13"/>
    <mergeCell ref="F38:F41"/>
    <mergeCell ref="F42:F45"/>
    <mergeCell ref="F14:F17"/>
    <mergeCell ref="F18:F20"/>
    <mergeCell ref="F21:F25"/>
    <mergeCell ref="F26:F29"/>
    <mergeCell ref="F30:F33"/>
    <mergeCell ref="F34:F37"/>
    <mergeCell ref="A1:H1"/>
    <mergeCell ref="A7:B7"/>
    <mergeCell ref="A8:A9"/>
    <mergeCell ref="B8:B9"/>
    <mergeCell ref="C7:D7"/>
    <mergeCell ref="D8:D9"/>
    <mergeCell ref="G7:G9"/>
    <mergeCell ref="A6:H6"/>
    <mergeCell ref="H7:H9"/>
    <mergeCell ref="F8:F9"/>
    <mergeCell ref="A2:H2"/>
    <mergeCell ref="A3:H3"/>
    <mergeCell ref="A4:H4"/>
    <mergeCell ref="A5:H5"/>
  </mergeCells>
  <phoneticPr fontId="31" type="noConversion"/>
  <hyperlinks>
    <hyperlink ref="F8" location="Order_Summary" display="Summary" xr:uid="{00000000-0004-0000-1500-000000000000}"/>
    <hyperlink ref="A7:B7" location="Table_of_Contents" display="Table of Contents" xr:uid="{00000000-0004-0000-1500-000001000000}"/>
    <hyperlink ref="C7:D7" location="Additional_Items" display="Add Items" xr:uid="{00000000-0004-0000-1500-000002000000}"/>
    <hyperlink ref="E9" r:id="rId1" xr:uid="{00000000-0004-0000-1500-000003000000}"/>
    <hyperlink ref="A47:H47" location="Summary" display="Summary" xr:uid="{00000000-0004-0000-1500-000004000000}"/>
    <hyperlink ref="A6:E6" location="Summary" display="Summary" xr:uid="{00000000-0004-0000-1500-000005000000}"/>
  </hyperlinks>
  <pageMargins left="0.75" right="0.75" top="1" bottom="1" header="0.5" footer="0.5"/>
  <pageSetup orientation="portrait" horizontalDpi="4294967293" verticalDpi="0" r:id="rId2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28"/>
  <sheetViews>
    <sheetView showZeros="0" topLeftCell="A4" zoomScale="60" workbookViewId="0">
      <selection activeCell="A26" sqref="A26:G26"/>
    </sheetView>
  </sheetViews>
  <sheetFormatPr defaultRowHeight="12.75" x14ac:dyDescent="0.2"/>
  <cols>
    <col min="1" max="1" width="22.42578125" customWidth="1"/>
    <col min="2" max="2" width="25.85546875" customWidth="1"/>
    <col min="3" max="3" width="20.42578125" customWidth="1"/>
    <col min="4" max="4" width="32" customWidth="1"/>
    <col min="5" max="5" width="62.85546875" customWidth="1"/>
    <col min="6" max="6" width="25" customWidth="1"/>
    <col min="7" max="7" width="22.85546875" customWidth="1"/>
    <col min="8" max="8" width="24.42578125" customWidth="1"/>
  </cols>
  <sheetData>
    <row r="1" spans="1:8" ht="30" x14ac:dyDescent="0.2">
      <c r="A1" s="303" t="s">
        <v>1</v>
      </c>
      <c r="B1" s="303"/>
      <c r="C1" s="303"/>
      <c r="D1" s="303"/>
      <c r="E1" s="303"/>
      <c r="F1" s="303"/>
      <c r="G1" s="303"/>
      <c r="H1" s="303"/>
    </row>
    <row r="2" spans="1:8" ht="23.25" x14ac:dyDescent="0.2">
      <c r="A2" s="304" t="s">
        <v>358</v>
      </c>
      <c r="B2" s="304"/>
      <c r="C2" s="304"/>
      <c r="D2" s="304"/>
      <c r="E2" s="304"/>
      <c r="F2" s="304"/>
      <c r="G2" s="304"/>
      <c r="H2" s="304"/>
    </row>
    <row r="3" spans="1:8" ht="20.25" x14ac:dyDescent="0.2">
      <c r="A3" s="305" t="s">
        <v>207</v>
      </c>
      <c r="B3" s="305"/>
      <c r="C3" s="305"/>
      <c r="D3" s="305"/>
      <c r="E3" s="305"/>
      <c r="F3" s="305"/>
      <c r="G3" s="305"/>
      <c r="H3" s="305"/>
    </row>
    <row r="4" spans="1:8" ht="20.25" x14ac:dyDescent="0.2">
      <c r="A4" s="305" t="s">
        <v>357</v>
      </c>
      <c r="B4" s="305"/>
      <c r="C4" s="305"/>
      <c r="D4" s="305"/>
      <c r="E4" s="305"/>
      <c r="F4" s="305"/>
      <c r="G4" s="305"/>
      <c r="H4" s="305"/>
    </row>
    <row r="5" spans="1:8" ht="20.25" x14ac:dyDescent="0.2">
      <c r="A5" s="309"/>
      <c r="B5" s="309"/>
      <c r="C5" s="309"/>
      <c r="D5" s="309"/>
      <c r="E5" s="309"/>
      <c r="F5" s="309"/>
      <c r="G5" s="309"/>
      <c r="H5" s="309"/>
    </row>
    <row r="6" spans="1:8" ht="23.25" x14ac:dyDescent="0.2">
      <c r="A6" s="313" t="s">
        <v>51</v>
      </c>
      <c r="B6" s="313"/>
      <c r="C6" s="313"/>
      <c r="D6" s="313"/>
      <c r="E6" s="313"/>
      <c r="F6" s="313"/>
      <c r="G6" s="313"/>
      <c r="H6" s="313"/>
    </row>
    <row r="7" spans="1:8" s="1" customFormat="1" ht="24.95" customHeight="1" x14ac:dyDescent="0.2">
      <c r="A7" s="329" t="s">
        <v>143</v>
      </c>
      <c r="B7" s="330"/>
      <c r="C7" s="336" t="s">
        <v>144</v>
      </c>
      <c r="D7" s="337"/>
      <c r="E7" s="331" t="s">
        <v>207</v>
      </c>
      <c r="F7" s="8" t="s">
        <v>43</v>
      </c>
      <c r="G7" s="338" t="s">
        <v>14</v>
      </c>
      <c r="H7" s="324" t="s">
        <v>15</v>
      </c>
    </row>
    <row r="8" spans="1:8" s="1" customFormat="1" ht="24.95" customHeight="1" x14ac:dyDescent="0.2">
      <c r="A8" s="414" t="s">
        <v>13</v>
      </c>
      <c r="B8" s="338" t="s">
        <v>33</v>
      </c>
      <c r="C8" s="338" t="s">
        <v>12</v>
      </c>
      <c r="D8" s="338" t="s">
        <v>11</v>
      </c>
      <c r="E8" s="332"/>
      <c r="F8" s="406" t="s">
        <v>51</v>
      </c>
      <c r="G8" s="389"/>
      <c r="H8" s="397"/>
    </row>
    <row r="9" spans="1:8" s="1" customFormat="1" ht="24.95" customHeight="1" x14ac:dyDescent="0.2">
      <c r="A9" s="415"/>
      <c r="B9" s="339"/>
      <c r="C9" s="339"/>
      <c r="D9" s="339"/>
      <c r="E9" s="68" t="s">
        <v>123</v>
      </c>
      <c r="F9" s="407"/>
      <c r="G9" s="339"/>
      <c r="H9" s="325"/>
    </row>
    <row r="10" spans="1:8" s="1" customFormat="1" ht="24.95" customHeight="1" x14ac:dyDescent="0.2">
      <c r="A10" s="13">
        <v>0</v>
      </c>
      <c r="B10" s="13"/>
      <c r="C10" s="13" t="s">
        <v>208</v>
      </c>
      <c r="D10" s="18" t="s">
        <v>493</v>
      </c>
      <c r="E10" s="135" t="s">
        <v>209</v>
      </c>
      <c r="F10" s="411" t="s">
        <v>210</v>
      </c>
      <c r="G10" s="19">
        <v>0</v>
      </c>
      <c r="H10" s="3">
        <f>A10*G10</f>
        <v>0</v>
      </c>
    </row>
    <row r="11" spans="1:8" s="1" customFormat="1" ht="24.95" customHeight="1" x14ac:dyDescent="0.2">
      <c r="A11" s="13"/>
      <c r="B11" s="13"/>
      <c r="C11" s="13" t="s">
        <v>208</v>
      </c>
      <c r="D11" s="18" t="s">
        <v>492</v>
      </c>
      <c r="E11" s="135" t="s">
        <v>209</v>
      </c>
      <c r="F11" s="412"/>
      <c r="G11" s="19">
        <v>0</v>
      </c>
      <c r="H11" s="3">
        <f>A11*G11</f>
        <v>0</v>
      </c>
    </row>
    <row r="12" spans="1:8" ht="24.95" customHeight="1" x14ac:dyDescent="0.2">
      <c r="C12" s="13" t="s">
        <v>208</v>
      </c>
      <c r="D12" s="136" t="s">
        <v>488</v>
      </c>
      <c r="E12" s="135" t="s">
        <v>209</v>
      </c>
      <c r="F12" s="412"/>
      <c r="G12" s="19">
        <v>0</v>
      </c>
      <c r="H12" s="3">
        <f t="shared" ref="H12:H25" si="0">A12*G12</f>
        <v>0</v>
      </c>
    </row>
    <row r="13" spans="1:8" ht="24.95" customHeight="1" x14ac:dyDescent="0.2">
      <c r="C13" s="13" t="s">
        <v>208</v>
      </c>
      <c r="D13" s="136" t="s">
        <v>489</v>
      </c>
      <c r="E13" s="135" t="s">
        <v>209</v>
      </c>
      <c r="F13" s="412"/>
      <c r="G13" s="19">
        <v>0</v>
      </c>
      <c r="H13" s="3">
        <f t="shared" si="0"/>
        <v>0</v>
      </c>
    </row>
    <row r="14" spans="1:8" ht="24.95" customHeight="1" x14ac:dyDescent="0.2">
      <c r="C14" s="13" t="s">
        <v>208</v>
      </c>
      <c r="D14" s="136" t="s">
        <v>490</v>
      </c>
      <c r="E14" s="135" t="s">
        <v>209</v>
      </c>
      <c r="F14" s="412"/>
      <c r="G14" s="19">
        <v>0</v>
      </c>
      <c r="H14" s="3">
        <f t="shared" si="0"/>
        <v>0</v>
      </c>
    </row>
    <row r="15" spans="1:8" ht="24.95" customHeight="1" x14ac:dyDescent="0.2">
      <c r="C15" s="13" t="s">
        <v>208</v>
      </c>
      <c r="D15" s="136" t="s">
        <v>491</v>
      </c>
      <c r="E15" s="135" t="s">
        <v>209</v>
      </c>
      <c r="F15" s="412"/>
      <c r="G15" s="19">
        <v>0</v>
      </c>
      <c r="H15" s="3">
        <f t="shared" si="0"/>
        <v>0</v>
      </c>
    </row>
    <row r="16" spans="1:8" ht="24.95" customHeight="1" x14ac:dyDescent="0.2">
      <c r="C16" s="13" t="s">
        <v>208</v>
      </c>
      <c r="D16" s="136" t="s">
        <v>494</v>
      </c>
      <c r="E16" s="135" t="s">
        <v>209</v>
      </c>
      <c r="F16" s="412"/>
      <c r="G16" s="19">
        <v>0</v>
      </c>
      <c r="H16" s="3">
        <f t="shared" si="0"/>
        <v>0</v>
      </c>
    </row>
    <row r="17" spans="1:8" ht="24.95" customHeight="1" x14ac:dyDescent="0.2">
      <c r="C17" s="13" t="s">
        <v>208</v>
      </c>
      <c r="D17" s="136" t="s">
        <v>495</v>
      </c>
      <c r="E17" s="135" t="s">
        <v>209</v>
      </c>
      <c r="F17" s="412"/>
      <c r="G17" s="19">
        <v>0</v>
      </c>
      <c r="H17" s="3">
        <f t="shared" si="0"/>
        <v>0</v>
      </c>
    </row>
    <row r="18" spans="1:8" ht="24.95" customHeight="1" x14ac:dyDescent="0.2">
      <c r="C18" s="13" t="s">
        <v>496</v>
      </c>
      <c r="D18" s="18" t="s">
        <v>493</v>
      </c>
      <c r="E18" s="135" t="s">
        <v>209</v>
      </c>
      <c r="F18" s="412"/>
      <c r="G18" s="19">
        <v>0</v>
      </c>
      <c r="H18" s="3">
        <f t="shared" si="0"/>
        <v>0</v>
      </c>
    </row>
    <row r="19" spans="1:8" ht="24.95" customHeight="1" x14ac:dyDescent="0.2">
      <c r="C19" s="13" t="s">
        <v>496</v>
      </c>
      <c r="D19" s="18" t="s">
        <v>492</v>
      </c>
      <c r="E19" s="135" t="s">
        <v>209</v>
      </c>
      <c r="F19" s="412"/>
      <c r="G19" s="19">
        <v>0</v>
      </c>
      <c r="H19" s="3">
        <f t="shared" si="0"/>
        <v>0</v>
      </c>
    </row>
    <row r="20" spans="1:8" ht="24.95" customHeight="1" x14ac:dyDescent="0.2">
      <c r="C20" s="13" t="s">
        <v>496</v>
      </c>
      <c r="D20" s="136" t="s">
        <v>488</v>
      </c>
      <c r="E20" s="135" t="s">
        <v>209</v>
      </c>
      <c r="F20" s="412"/>
      <c r="G20" s="19">
        <v>0</v>
      </c>
      <c r="H20" s="3">
        <f t="shared" si="0"/>
        <v>0</v>
      </c>
    </row>
    <row r="21" spans="1:8" ht="24.95" customHeight="1" x14ac:dyDescent="0.2">
      <c r="C21" s="13" t="s">
        <v>496</v>
      </c>
      <c r="D21" s="136" t="s">
        <v>489</v>
      </c>
      <c r="E21" s="135" t="s">
        <v>209</v>
      </c>
      <c r="F21" s="412"/>
      <c r="G21" s="19">
        <v>0</v>
      </c>
      <c r="H21" s="3">
        <f t="shared" si="0"/>
        <v>0</v>
      </c>
    </row>
    <row r="22" spans="1:8" ht="24.95" customHeight="1" x14ac:dyDescent="0.2">
      <c r="C22" s="13" t="s">
        <v>496</v>
      </c>
      <c r="D22" s="136" t="s">
        <v>490</v>
      </c>
      <c r="E22" s="135" t="s">
        <v>209</v>
      </c>
      <c r="F22" s="412"/>
      <c r="G22" s="19">
        <v>0</v>
      </c>
      <c r="H22" s="3">
        <f t="shared" si="0"/>
        <v>0</v>
      </c>
    </row>
    <row r="23" spans="1:8" ht="24.95" customHeight="1" x14ac:dyDescent="0.2">
      <c r="C23" s="13" t="s">
        <v>496</v>
      </c>
      <c r="D23" s="136" t="s">
        <v>491</v>
      </c>
      <c r="E23" s="135" t="s">
        <v>209</v>
      </c>
      <c r="F23" s="412"/>
      <c r="G23" s="19">
        <v>0</v>
      </c>
      <c r="H23" s="3">
        <f t="shared" si="0"/>
        <v>0</v>
      </c>
    </row>
    <row r="24" spans="1:8" ht="24.95" customHeight="1" x14ac:dyDescent="0.2">
      <c r="C24" s="13" t="s">
        <v>496</v>
      </c>
      <c r="D24" s="136" t="s">
        <v>494</v>
      </c>
      <c r="E24" s="135" t="s">
        <v>209</v>
      </c>
      <c r="F24" s="412"/>
      <c r="G24" s="19">
        <v>0</v>
      </c>
      <c r="H24" s="3">
        <f t="shared" si="0"/>
        <v>0</v>
      </c>
    </row>
    <row r="25" spans="1:8" ht="24.95" customHeight="1" x14ac:dyDescent="0.2">
      <c r="C25" s="106" t="s">
        <v>496</v>
      </c>
      <c r="D25" s="137" t="s">
        <v>495</v>
      </c>
      <c r="E25" s="138" t="s">
        <v>209</v>
      </c>
      <c r="F25" s="413"/>
      <c r="G25" s="139">
        <v>0</v>
      </c>
      <c r="H25" s="140">
        <f t="shared" si="0"/>
        <v>0</v>
      </c>
    </row>
    <row r="26" spans="1:8" ht="24.95" customHeight="1" x14ac:dyDescent="0.3">
      <c r="A26" s="312" t="s">
        <v>15</v>
      </c>
      <c r="B26" s="312"/>
      <c r="C26" s="312"/>
      <c r="D26" s="312"/>
      <c r="E26" s="312"/>
      <c r="F26" s="312"/>
      <c r="G26" s="312"/>
      <c r="H26" s="141">
        <f>SUM(H10:H25)</f>
        <v>0</v>
      </c>
    </row>
    <row r="27" spans="1:8" ht="24.95" customHeight="1" x14ac:dyDescent="0.3">
      <c r="A27" s="410" t="s">
        <v>497</v>
      </c>
      <c r="B27" s="410"/>
      <c r="C27" s="410"/>
      <c r="D27" s="410"/>
      <c r="E27" s="410"/>
      <c r="F27" s="410"/>
      <c r="G27" s="410"/>
      <c r="H27" s="410"/>
    </row>
    <row r="28" spans="1:8" ht="24.95" customHeight="1" x14ac:dyDescent="0.2"/>
  </sheetData>
  <mergeCells count="19">
    <mergeCell ref="A1:H1"/>
    <mergeCell ref="D8:D9"/>
    <mergeCell ref="C7:D7"/>
    <mergeCell ref="H7:H9"/>
    <mergeCell ref="A7:B7"/>
    <mergeCell ref="A8:A9"/>
    <mergeCell ref="B8:B9"/>
    <mergeCell ref="A6:H6"/>
    <mergeCell ref="A2:H2"/>
    <mergeCell ref="A3:H3"/>
    <mergeCell ref="A4:H4"/>
    <mergeCell ref="A5:H5"/>
    <mergeCell ref="A26:G26"/>
    <mergeCell ref="A27:H27"/>
    <mergeCell ref="C8:C9"/>
    <mergeCell ref="F8:F9"/>
    <mergeCell ref="G7:G9"/>
    <mergeCell ref="E7:E8"/>
    <mergeCell ref="F10:F25"/>
  </mergeCells>
  <phoneticPr fontId="31" type="noConversion"/>
  <hyperlinks>
    <hyperlink ref="F8" location="Order_Summary" display="Summary" xr:uid="{00000000-0004-0000-1600-000000000000}"/>
    <hyperlink ref="A7:B7" location="Table_of_Contents" display="Table of Contents" xr:uid="{00000000-0004-0000-1600-000001000000}"/>
    <hyperlink ref="C7:D7" location="Additional_Items" display="Add Items" xr:uid="{00000000-0004-0000-1600-000002000000}"/>
    <hyperlink ref="E9" r:id="rId1" xr:uid="{00000000-0004-0000-1600-000003000000}"/>
    <hyperlink ref="A6:E6" location="Summary" display="Summary" xr:uid="{00000000-0004-0000-1600-000004000000}"/>
  </hyperlinks>
  <pageMargins left="0.75" right="0.75" top="1" bottom="1" header="0.5" footer="0.5"/>
  <pageSetup orientation="portrait" horizontalDpi="4294967293" verticalDpi="0" r:id="rId2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54"/>
  <sheetViews>
    <sheetView showZeros="0" topLeftCell="C42" zoomScale="60" workbookViewId="0">
      <selection activeCell="A53" sqref="A53:I53"/>
    </sheetView>
  </sheetViews>
  <sheetFormatPr defaultRowHeight="12.75" x14ac:dyDescent="0.2"/>
  <cols>
    <col min="1" max="1" width="20.28515625" customWidth="1"/>
    <col min="2" max="2" width="22" customWidth="1"/>
    <col min="3" max="3" width="16.85546875" customWidth="1"/>
    <col min="4" max="4" width="31.5703125" customWidth="1"/>
    <col min="5" max="5" width="41.85546875" customWidth="1"/>
    <col min="6" max="6" width="61.28515625" customWidth="1"/>
    <col min="7" max="7" width="34.5703125" customWidth="1"/>
    <col min="8" max="8" width="28.140625" customWidth="1"/>
    <col min="9" max="9" width="26.5703125" customWidth="1"/>
  </cols>
  <sheetData>
    <row r="1" spans="1:9" ht="30" x14ac:dyDescent="0.2">
      <c r="A1" s="303" t="s">
        <v>1</v>
      </c>
      <c r="B1" s="303"/>
      <c r="C1" s="303"/>
      <c r="D1" s="303"/>
      <c r="E1" s="303"/>
      <c r="F1" s="303"/>
      <c r="G1" s="303"/>
      <c r="H1" s="303"/>
      <c r="I1" s="303"/>
    </row>
    <row r="2" spans="1:9" ht="23.25" x14ac:dyDescent="0.2">
      <c r="A2" s="304" t="s">
        <v>358</v>
      </c>
      <c r="B2" s="304"/>
      <c r="C2" s="304"/>
      <c r="D2" s="304"/>
      <c r="E2" s="304"/>
      <c r="F2" s="304"/>
      <c r="G2" s="304"/>
      <c r="H2" s="304"/>
      <c r="I2" s="304"/>
    </row>
    <row r="3" spans="1:9" ht="20.25" x14ac:dyDescent="0.2">
      <c r="A3" s="305" t="s">
        <v>201</v>
      </c>
      <c r="B3" s="305"/>
      <c r="C3" s="305"/>
      <c r="D3" s="305"/>
      <c r="E3" s="305"/>
      <c r="F3" s="305"/>
      <c r="G3" s="305"/>
      <c r="H3" s="305"/>
      <c r="I3" s="305"/>
    </row>
    <row r="4" spans="1:9" ht="20.25" x14ac:dyDescent="0.2">
      <c r="A4" s="305" t="s">
        <v>357</v>
      </c>
      <c r="B4" s="305"/>
      <c r="C4" s="305"/>
      <c r="D4" s="305"/>
      <c r="E4" s="305"/>
      <c r="F4" s="305"/>
      <c r="G4" s="305"/>
      <c r="H4" s="305"/>
      <c r="I4" s="305"/>
    </row>
    <row r="5" spans="1:9" ht="351.75" customHeight="1" x14ac:dyDescent="0.2">
      <c r="A5" s="309"/>
      <c r="B5" s="309"/>
      <c r="C5" s="309"/>
      <c r="D5" s="309"/>
      <c r="E5" s="309"/>
      <c r="F5" s="309"/>
      <c r="G5" s="309"/>
      <c r="H5" s="309"/>
      <c r="I5" s="309"/>
    </row>
    <row r="6" spans="1:9" ht="23.25" x14ac:dyDescent="0.2">
      <c r="A6" s="313" t="s">
        <v>51</v>
      </c>
      <c r="B6" s="313"/>
      <c r="C6" s="313"/>
      <c r="D6" s="313"/>
      <c r="E6" s="313"/>
      <c r="F6" s="313"/>
      <c r="G6" s="313"/>
      <c r="H6" s="313"/>
      <c r="I6" s="313"/>
    </row>
    <row r="7" spans="1:9" s="1" customFormat="1" ht="24.95" customHeight="1" x14ac:dyDescent="0.2">
      <c r="A7" s="329" t="s">
        <v>143</v>
      </c>
      <c r="B7" s="330"/>
      <c r="C7" s="336" t="s">
        <v>144</v>
      </c>
      <c r="D7" s="400"/>
      <c r="E7" s="337"/>
      <c r="F7" s="331" t="s">
        <v>201</v>
      </c>
      <c r="G7" s="338" t="s">
        <v>43</v>
      </c>
      <c r="H7" s="128" t="s">
        <v>14</v>
      </c>
      <c r="I7" s="324" t="s">
        <v>15</v>
      </c>
    </row>
    <row r="8" spans="1:9" s="1" customFormat="1" ht="24.95" customHeight="1" x14ac:dyDescent="0.2">
      <c r="A8" s="398" t="s">
        <v>13</v>
      </c>
      <c r="B8" s="338" t="s">
        <v>33</v>
      </c>
      <c r="C8" s="338" t="s">
        <v>12</v>
      </c>
      <c r="D8" s="338" t="s">
        <v>498</v>
      </c>
      <c r="E8" s="338" t="s">
        <v>11</v>
      </c>
      <c r="F8" s="332"/>
      <c r="G8" s="389"/>
      <c r="H8" s="143"/>
      <c r="I8" s="397"/>
    </row>
    <row r="9" spans="1:9" s="1" customFormat="1" ht="24.95" customHeight="1" x14ac:dyDescent="0.2">
      <c r="A9" s="399"/>
      <c r="B9" s="339"/>
      <c r="C9" s="339"/>
      <c r="D9" s="339"/>
      <c r="E9" s="339"/>
      <c r="F9" s="65" t="s">
        <v>276</v>
      </c>
      <c r="G9" s="339"/>
      <c r="H9" s="129"/>
      <c r="I9" s="325"/>
    </row>
    <row r="10" spans="1:9" s="1" customFormat="1" ht="24.95" customHeight="1" x14ac:dyDescent="0.2">
      <c r="A10" s="118" t="s">
        <v>13</v>
      </c>
      <c r="B10" s="97" t="s">
        <v>33</v>
      </c>
      <c r="C10" s="97" t="s">
        <v>12</v>
      </c>
      <c r="D10" s="97" t="s">
        <v>498</v>
      </c>
      <c r="E10" s="97" t="s">
        <v>11</v>
      </c>
      <c r="F10" s="142" t="s">
        <v>114</v>
      </c>
      <c r="G10" s="99" t="s">
        <v>51</v>
      </c>
      <c r="H10" s="98" t="s">
        <v>14</v>
      </c>
      <c r="I10" s="98" t="s">
        <v>15</v>
      </c>
    </row>
    <row r="11" spans="1:9" s="1" customFormat="1" ht="24.95" customHeight="1" x14ac:dyDescent="0.2">
      <c r="A11" s="13">
        <v>0</v>
      </c>
      <c r="B11" s="13"/>
      <c r="C11" s="13" t="s">
        <v>204</v>
      </c>
      <c r="D11" s="13" t="s">
        <v>500</v>
      </c>
      <c r="E11" s="18" t="s">
        <v>195</v>
      </c>
      <c r="F11" s="18" t="s">
        <v>203</v>
      </c>
      <c r="G11" s="411" t="s">
        <v>114</v>
      </c>
      <c r="H11" s="19">
        <v>0</v>
      </c>
      <c r="I11" s="3">
        <f>A11*H11</f>
        <v>0</v>
      </c>
    </row>
    <row r="12" spans="1:9" s="1" customFormat="1" ht="24.95" customHeight="1" x14ac:dyDescent="0.2">
      <c r="A12" s="13"/>
      <c r="B12" s="13"/>
      <c r="C12" s="13" t="s">
        <v>205</v>
      </c>
      <c r="D12" s="13" t="s">
        <v>501</v>
      </c>
      <c r="E12" s="18" t="s">
        <v>195</v>
      </c>
      <c r="F12" s="18" t="s">
        <v>206</v>
      </c>
      <c r="G12" s="412"/>
      <c r="H12" s="19">
        <v>0</v>
      </c>
      <c r="I12" s="3">
        <f>A12*H12</f>
        <v>0</v>
      </c>
    </row>
    <row r="13" spans="1:9" s="1" customFormat="1" ht="24.95" customHeight="1" x14ac:dyDescent="0.2">
      <c r="A13" s="13"/>
      <c r="B13" s="13"/>
      <c r="C13" s="13" t="s">
        <v>499</v>
      </c>
      <c r="D13" s="13" t="s">
        <v>502</v>
      </c>
      <c r="E13" s="18" t="s">
        <v>195</v>
      </c>
      <c r="F13" s="18"/>
      <c r="G13" s="412"/>
      <c r="H13" s="19"/>
      <c r="I13" s="3"/>
    </row>
    <row r="14" spans="1:9" s="1" customFormat="1" ht="24.95" customHeight="1" x14ac:dyDescent="0.2">
      <c r="A14" s="13"/>
      <c r="B14" s="13"/>
      <c r="C14" s="13" t="s">
        <v>503</v>
      </c>
      <c r="D14" s="13" t="s">
        <v>504</v>
      </c>
      <c r="E14" s="18" t="s">
        <v>195</v>
      </c>
      <c r="F14" s="18"/>
      <c r="G14" s="412"/>
      <c r="H14" s="19"/>
      <c r="I14" s="3"/>
    </row>
    <row r="15" spans="1:9" s="1" customFormat="1" ht="24.95" customHeight="1" x14ac:dyDescent="0.2">
      <c r="A15" s="13"/>
      <c r="B15" s="13"/>
      <c r="C15" s="13" t="s">
        <v>505</v>
      </c>
      <c r="D15" s="13" t="s">
        <v>506</v>
      </c>
      <c r="E15" s="18" t="s">
        <v>195</v>
      </c>
      <c r="F15" s="18"/>
      <c r="G15" s="412"/>
      <c r="H15" s="19"/>
      <c r="I15" s="3"/>
    </row>
    <row r="16" spans="1:9" s="1" customFormat="1" ht="24.95" customHeight="1" x14ac:dyDescent="0.2">
      <c r="A16" s="13"/>
      <c r="B16" s="13"/>
      <c r="C16" s="13" t="s">
        <v>507</v>
      </c>
      <c r="D16" s="13" t="s">
        <v>508</v>
      </c>
      <c r="E16" s="18" t="s">
        <v>195</v>
      </c>
      <c r="F16" s="18"/>
      <c r="G16" s="412"/>
      <c r="H16" s="19"/>
      <c r="I16" s="3"/>
    </row>
    <row r="17" spans="1:9" s="1" customFormat="1" ht="24.95" customHeight="1" x14ac:dyDescent="0.2">
      <c r="A17" s="13"/>
      <c r="B17" s="13"/>
      <c r="C17" s="13" t="s">
        <v>509</v>
      </c>
      <c r="D17" s="13" t="s">
        <v>510</v>
      </c>
      <c r="E17" s="18" t="s">
        <v>195</v>
      </c>
      <c r="F17" s="18"/>
      <c r="G17" s="412"/>
      <c r="H17" s="19"/>
      <c r="I17" s="3"/>
    </row>
    <row r="18" spans="1:9" s="1" customFormat="1" ht="24.95" customHeight="1" x14ac:dyDescent="0.2">
      <c r="A18" s="13"/>
      <c r="B18" s="13"/>
      <c r="C18" s="13" t="s">
        <v>511</v>
      </c>
      <c r="D18" s="13" t="s">
        <v>512</v>
      </c>
      <c r="E18" s="18" t="s">
        <v>195</v>
      </c>
      <c r="F18" s="18"/>
      <c r="G18" s="412"/>
      <c r="H18" s="19"/>
      <c r="I18" s="3"/>
    </row>
    <row r="19" spans="1:9" s="1" customFormat="1" ht="24.95" customHeight="1" x14ac:dyDescent="0.2">
      <c r="A19" s="13"/>
      <c r="B19" s="13"/>
      <c r="C19" s="13" t="s">
        <v>513</v>
      </c>
      <c r="D19" s="13" t="s">
        <v>514</v>
      </c>
      <c r="E19" s="18" t="s">
        <v>195</v>
      </c>
      <c r="F19" s="18"/>
      <c r="G19" s="412"/>
      <c r="H19" s="19"/>
      <c r="I19" s="3"/>
    </row>
    <row r="20" spans="1:9" s="1" customFormat="1" ht="24.95" customHeight="1" x14ac:dyDescent="0.2">
      <c r="A20" s="13"/>
      <c r="B20" s="13"/>
      <c r="C20" s="13" t="s">
        <v>515</v>
      </c>
      <c r="D20" s="13" t="s">
        <v>514</v>
      </c>
      <c r="E20" s="18" t="s">
        <v>195</v>
      </c>
      <c r="F20" s="18"/>
      <c r="G20" s="412"/>
      <c r="H20" s="19"/>
      <c r="I20" s="3"/>
    </row>
    <row r="21" spans="1:9" s="1" customFormat="1" ht="24.95" customHeight="1" x14ac:dyDescent="0.2">
      <c r="A21" s="13"/>
      <c r="B21" s="13"/>
      <c r="C21" s="13" t="s">
        <v>516</v>
      </c>
      <c r="D21" s="13" t="s">
        <v>517</v>
      </c>
      <c r="E21" s="18" t="s">
        <v>195</v>
      </c>
      <c r="F21" s="18"/>
      <c r="G21" s="412"/>
      <c r="H21" s="19"/>
      <c r="I21" s="3"/>
    </row>
    <row r="22" spans="1:9" s="1" customFormat="1" ht="24.95" customHeight="1" x14ac:dyDescent="0.2">
      <c r="A22" s="13"/>
      <c r="B22" s="13"/>
      <c r="C22" s="13" t="s">
        <v>302</v>
      </c>
      <c r="D22" s="13" t="s">
        <v>518</v>
      </c>
      <c r="E22" s="18" t="s">
        <v>195</v>
      </c>
      <c r="F22" s="18" t="s">
        <v>303</v>
      </c>
      <c r="G22" s="412"/>
      <c r="H22" s="19">
        <v>0</v>
      </c>
      <c r="I22" s="3">
        <f>A22*H22</f>
        <v>0</v>
      </c>
    </row>
    <row r="23" spans="1:9" s="1" customFormat="1" ht="24.95" customHeight="1" x14ac:dyDescent="0.2">
      <c r="A23" s="13"/>
      <c r="B23" s="13"/>
      <c r="C23" s="13" t="s">
        <v>519</v>
      </c>
      <c r="D23" s="13" t="s">
        <v>504</v>
      </c>
      <c r="E23" s="18" t="s">
        <v>195</v>
      </c>
      <c r="F23" s="18"/>
      <c r="G23" s="412"/>
      <c r="H23" s="19"/>
      <c r="I23" s="4"/>
    </row>
    <row r="24" spans="1:9" s="1" customFormat="1" ht="24.95" customHeight="1" x14ac:dyDescent="0.2">
      <c r="A24" s="13"/>
      <c r="B24" s="13"/>
      <c r="C24" s="13" t="s">
        <v>520</v>
      </c>
      <c r="D24" s="13" t="s">
        <v>521</v>
      </c>
      <c r="E24" s="18" t="s">
        <v>195</v>
      </c>
      <c r="F24" s="18"/>
      <c r="G24" s="412"/>
      <c r="H24" s="19"/>
      <c r="I24" s="4"/>
    </row>
    <row r="25" spans="1:9" s="1" customFormat="1" ht="24.95" customHeight="1" x14ac:dyDescent="0.2">
      <c r="A25" s="13"/>
      <c r="B25" s="13"/>
      <c r="C25" s="13" t="s">
        <v>522</v>
      </c>
      <c r="D25" s="13" t="s">
        <v>523</v>
      </c>
      <c r="E25" s="18" t="s">
        <v>195</v>
      </c>
      <c r="F25" s="18"/>
      <c r="G25" s="412"/>
      <c r="H25" s="19"/>
      <c r="I25" s="4"/>
    </row>
    <row r="26" spans="1:9" s="1" customFormat="1" ht="24.95" customHeight="1" x14ac:dyDescent="0.2">
      <c r="A26" s="13"/>
      <c r="B26" s="13"/>
      <c r="C26" s="13" t="s">
        <v>524</v>
      </c>
      <c r="D26" s="13" t="s">
        <v>521</v>
      </c>
      <c r="E26" s="18" t="s">
        <v>195</v>
      </c>
      <c r="F26" s="18"/>
      <c r="G26" s="412"/>
      <c r="H26" s="19"/>
      <c r="I26" s="4"/>
    </row>
    <row r="27" spans="1:9" s="1" customFormat="1" ht="24.95" customHeight="1" x14ac:dyDescent="0.2">
      <c r="A27" s="13"/>
      <c r="B27" s="13"/>
      <c r="C27" s="13" t="s">
        <v>525</v>
      </c>
      <c r="D27" s="13" t="s">
        <v>526</v>
      </c>
      <c r="E27" s="18" t="s">
        <v>195</v>
      </c>
      <c r="F27" s="18"/>
      <c r="G27" s="412"/>
      <c r="H27" s="19"/>
      <c r="I27" s="4"/>
    </row>
    <row r="28" spans="1:9" s="1" customFormat="1" ht="24.95" customHeight="1" x14ac:dyDescent="0.2">
      <c r="A28" s="13"/>
      <c r="B28" s="13"/>
      <c r="C28" s="13" t="s">
        <v>527</v>
      </c>
      <c r="D28" s="13" t="s">
        <v>502</v>
      </c>
      <c r="E28" s="18" t="s">
        <v>195</v>
      </c>
      <c r="F28" s="18"/>
      <c r="G28" s="412"/>
      <c r="H28" s="19"/>
      <c r="I28" s="4"/>
    </row>
    <row r="29" spans="1:9" s="1" customFormat="1" ht="24.95" customHeight="1" x14ac:dyDescent="0.2">
      <c r="A29" s="13"/>
      <c r="B29" s="13"/>
      <c r="C29" s="13" t="s">
        <v>528</v>
      </c>
      <c r="D29" s="13" t="s">
        <v>504</v>
      </c>
      <c r="E29" s="18" t="s">
        <v>195</v>
      </c>
      <c r="F29" s="18"/>
      <c r="G29" s="412"/>
      <c r="H29" s="19"/>
      <c r="I29" s="4"/>
    </row>
    <row r="30" spans="1:9" s="1" customFormat="1" ht="24.95" customHeight="1" x14ac:dyDescent="0.2">
      <c r="A30" s="13"/>
      <c r="B30" s="13"/>
      <c r="C30" s="13" t="s">
        <v>529</v>
      </c>
      <c r="D30" s="13" t="s">
        <v>530</v>
      </c>
      <c r="E30" s="18" t="s">
        <v>195</v>
      </c>
      <c r="F30" s="18"/>
      <c r="G30" s="413"/>
      <c r="H30" s="19"/>
      <c r="I30" s="4"/>
    </row>
    <row r="31" spans="1:9" s="1" customFormat="1" ht="24.95" customHeight="1" x14ac:dyDescent="0.2">
      <c r="A31" s="118" t="s">
        <v>13</v>
      </c>
      <c r="B31" s="97" t="s">
        <v>33</v>
      </c>
      <c r="C31" s="97" t="s">
        <v>12</v>
      </c>
      <c r="D31" s="97" t="s">
        <v>498</v>
      </c>
      <c r="E31" s="97" t="s">
        <v>11</v>
      </c>
      <c r="F31" s="142" t="s">
        <v>114</v>
      </c>
      <c r="G31" s="99" t="s">
        <v>51</v>
      </c>
      <c r="H31" s="98" t="s">
        <v>14</v>
      </c>
      <c r="I31" s="98" t="s">
        <v>15</v>
      </c>
    </row>
    <row r="32" spans="1:9" s="1" customFormat="1" ht="24.95" customHeight="1" x14ac:dyDescent="0.2">
      <c r="A32" s="13"/>
      <c r="B32" s="13"/>
      <c r="C32" s="13" t="s">
        <v>204</v>
      </c>
      <c r="D32" s="13" t="s">
        <v>500</v>
      </c>
      <c r="E32" s="18" t="s">
        <v>531</v>
      </c>
      <c r="F32" s="18" t="s">
        <v>203</v>
      </c>
      <c r="G32" s="411" t="s">
        <v>114</v>
      </c>
      <c r="H32" s="19">
        <v>0</v>
      </c>
      <c r="I32" s="3">
        <f>A32*H32</f>
        <v>0</v>
      </c>
    </row>
    <row r="33" spans="1:9" s="1" customFormat="1" ht="24.95" customHeight="1" x14ac:dyDescent="0.2">
      <c r="A33" s="13"/>
      <c r="B33" s="13"/>
      <c r="C33" s="13" t="s">
        <v>205</v>
      </c>
      <c r="D33" s="13" t="s">
        <v>501</v>
      </c>
      <c r="E33" s="18" t="s">
        <v>531</v>
      </c>
      <c r="F33" s="18" t="s">
        <v>206</v>
      </c>
      <c r="G33" s="412"/>
      <c r="H33" s="19">
        <v>0</v>
      </c>
      <c r="I33" s="3">
        <f>A33*H33</f>
        <v>0</v>
      </c>
    </row>
    <row r="34" spans="1:9" s="1" customFormat="1" ht="24.95" customHeight="1" x14ac:dyDescent="0.2">
      <c r="A34" s="13"/>
      <c r="B34" s="13"/>
      <c r="C34" s="13" t="s">
        <v>499</v>
      </c>
      <c r="D34" s="13" t="s">
        <v>502</v>
      </c>
      <c r="E34" s="18" t="s">
        <v>531</v>
      </c>
      <c r="F34" s="18"/>
      <c r="G34" s="412"/>
      <c r="H34" s="19"/>
      <c r="I34" s="3"/>
    </row>
    <row r="35" spans="1:9" s="1" customFormat="1" ht="24.95" customHeight="1" x14ac:dyDescent="0.2">
      <c r="A35" s="13"/>
      <c r="B35" s="13"/>
      <c r="C35" s="13" t="s">
        <v>503</v>
      </c>
      <c r="D35" s="13" t="s">
        <v>504</v>
      </c>
      <c r="E35" s="18" t="s">
        <v>531</v>
      </c>
      <c r="F35" s="18"/>
      <c r="G35" s="412"/>
      <c r="H35" s="19"/>
      <c r="I35" s="3"/>
    </row>
    <row r="36" spans="1:9" s="1" customFormat="1" ht="24.95" customHeight="1" x14ac:dyDescent="0.2">
      <c r="A36" s="13"/>
      <c r="B36" s="13"/>
      <c r="C36" s="13" t="s">
        <v>505</v>
      </c>
      <c r="D36" s="13" t="s">
        <v>506</v>
      </c>
      <c r="E36" s="18" t="s">
        <v>531</v>
      </c>
      <c r="F36" s="18"/>
      <c r="G36" s="412"/>
      <c r="H36" s="19"/>
      <c r="I36" s="3"/>
    </row>
    <row r="37" spans="1:9" s="1" customFormat="1" ht="24.95" customHeight="1" x14ac:dyDescent="0.2">
      <c r="A37" s="13"/>
      <c r="B37" s="13"/>
      <c r="C37" s="13" t="s">
        <v>507</v>
      </c>
      <c r="D37" s="13" t="s">
        <v>508</v>
      </c>
      <c r="E37" s="18" t="s">
        <v>531</v>
      </c>
      <c r="F37" s="18"/>
      <c r="G37" s="412"/>
      <c r="H37" s="19"/>
      <c r="I37" s="3"/>
    </row>
    <row r="38" spans="1:9" s="1" customFormat="1" ht="24.95" customHeight="1" x14ac:dyDescent="0.2">
      <c r="A38" s="13"/>
      <c r="B38" s="13"/>
      <c r="C38" s="13" t="s">
        <v>509</v>
      </c>
      <c r="D38" s="13" t="s">
        <v>510</v>
      </c>
      <c r="E38" s="18" t="s">
        <v>531</v>
      </c>
      <c r="F38" s="18"/>
      <c r="G38" s="412"/>
      <c r="H38" s="19"/>
      <c r="I38" s="3"/>
    </row>
    <row r="39" spans="1:9" s="1" customFormat="1" ht="24.95" customHeight="1" x14ac:dyDescent="0.2">
      <c r="A39" s="13"/>
      <c r="B39" s="13"/>
      <c r="C39" s="13" t="s">
        <v>511</v>
      </c>
      <c r="D39" s="13" t="s">
        <v>512</v>
      </c>
      <c r="E39" s="18" t="s">
        <v>531</v>
      </c>
      <c r="F39" s="18"/>
      <c r="G39" s="412"/>
      <c r="H39" s="19"/>
      <c r="I39" s="3"/>
    </row>
    <row r="40" spans="1:9" s="1" customFormat="1" ht="24.95" customHeight="1" x14ac:dyDescent="0.2">
      <c r="A40" s="13"/>
      <c r="B40" s="13"/>
      <c r="C40" s="13" t="s">
        <v>513</v>
      </c>
      <c r="D40" s="13" t="s">
        <v>514</v>
      </c>
      <c r="E40" s="18" t="s">
        <v>531</v>
      </c>
      <c r="F40" s="18"/>
      <c r="G40" s="412"/>
      <c r="H40" s="19"/>
      <c r="I40" s="3"/>
    </row>
    <row r="41" spans="1:9" s="1" customFormat="1" ht="24.95" customHeight="1" x14ac:dyDescent="0.2">
      <c r="A41" s="13"/>
      <c r="B41" s="13"/>
      <c r="C41" s="13" t="s">
        <v>515</v>
      </c>
      <c r="D41" s="13" t="s">
        <v>514</v>
      </c>
      <c r="E41" s="18" t="s">
        <v>531</v>
      </c>
      <c r="F41" s="18"/>
      <c r="G41" s="412"/>
      <c r="H41" s="19"/>
      <c r="I41" s="3"/>
    </row>
    <row r="42" spans="1:9" s="1" customFormat="1" ht="24.95" customHeight="1" x14ac:dyDescent="0.2">
      <c r="A42" s="13"/>
      <c r="B42" s="13"/>
      <c r="C42" s="13" t="s">
        <v>516</v>
      </c>
      <c r="D42" s="13" t="s">
        <v>517</v>
      </c>
      <c r="E42" s="18" t="s">
        <v>531</v>
      </c>
      <c r="F42" s="18"/>
      <c r="G42" s="412"/>
      <c r="H42" s="19"/>
      <c r="I42" s="3"/>
    </row>
    <row r="43" spans="1:9" s="1" customFormat="1" ht="24.95" customHeight="1" x14ac:dyDescent="0.2">
      <c r="A43" s="13"/>
      <c r="B43" s="13"/>
      <c r="C43" s="13" t="s">
        <v>302</v>
      </c>
      <c r="D43" s="13" t="s">
        <v>518</v>
      </c>
      <c r="E43" s="18" t="s">
        <v>531</v>
      </c>
      <c r="F43" s="18" t="s">
        <v>303</v>
      </c>
      <c r="G43" s="412"/>
      <c r="H43" s="19">
        <v>0</v>
      </c>
      <c r="I43" s="3">
        <f>A43*H43</f>
        <v>0</v>
      </c>
    </row>
    <row r="44" spans="1:9" s="1" customFormat="1" ht="24.95" customHeight="1" x14ac:dyDescent="0.2">
      <c r="A44" s="13"/>
      <c r="B44" s="13"/>
      <c r="C44" s="13" t="s">
        <v>519</v>
      </c>
      <c r="D44" s="13" t="s">
        <v>504</v>
      </c>
      <c r="E44" s="18" t="s">
        <v>531</v>
      </c>
      <c r="F44" s="18"/>
      <c r="G44" s="412"/>
      <c r="H44" s="19"/>
      <c r="I44" s="4"/>
    </row>
    <row r="45" spans="1:9" s="1" customFormat="1" ht="24.95" customHeight="1" x14ac:dyDescent="0.2">
      <c r="A45" s="13"/>
      <c r="B45" s="13"/>
      <c r="C45" s="13" t="s">
        <v>520</v>
      </c>
      <c r="D45" s="13" t="s">
        <v>521</v>
      </c>
      <c r="E45" s="18" t="s">
        <v>531</v>
      </c>
      <c r="F45" s="18"/>
      <c r="G45" s="412"/>
      <c r="H45" s="19"/>
      <c r="I45" s="4"/>
    </row>
    <row r="46" spans="1:9" s="1" customFormat="1" ht="24.95" customHeight="1" x14ac:dyDescent="0.2">
      <c r="A46" s="13"/>
      <c r="B46" s="13"/>
      <c r="C46" s="13" t="s">
        <v>522</v>
      </c>
      <c r="D46" s="13" t="s">
        <v>523</v>
      </c>
      <c r="E46" s="18" t="s">
        <v>531</v>
      </c>
      <c r="F46" s="18"/>
      <c r="G46" s="412"/>
      <c r="H46" s="19"/>
      <c r="I46" s="4"/>
    </row>
    <row r="47" spans="1:9" s="1" customFormat="1" ht="24.95" customHeight="1" x14ac:dyDescent="0.2">
      <c r="A47" s="13"/>
      <c r="B47" s="13"/>
      <c r="C47" s="13" t="s">
        <v>524</v>
      </c>
      <c r="D47" s="13" t="s">
        <v>521</v>
      </c>
      <c r="E47" s="18" t="s">
        <v>531</v>
      </c>
      <c r="F47" s="18"/>
      <c r="G47" s="412"/>
      <c r="H47" s="19"/>
      <c r="I47" s="4"/>
    </row>
    <row r="48" spans="1:9" s="1" customFormat="1" ht="24.95" customHeight="1" x14ac:dyDescent="0.2">
      <c r="A48" s="13"/>
      <c r="B48" s="13"/>
      <c r="C48" s="13" t="s">
        <v>525</v>
      </c>
      <c r="D48" s="13" t="s">
        <v>526</v>
      </c>
      <c r="E48" s="18" t="s">
        <v>531</v>
      </c>
      <c r="F48" s="18"/>
      <c r="G48" s="412"/>
      <c r="H48" s="19"/>
      <c r="I48" s="4"/>
    </row>
    <row r="49" spans="1:9" s="1" customFormat="1" ht="24.95" customHeight="1" x14ac:dyDescent="0.2">
      <c r="A49" s="13"/>
      <c r="B49" s="13"/>
      <c r="C49" s="13" t="s">
        <v>527</v>
      </c>
      <c r="D49" s="13" t="s">
        <v>502</v>
      </c>
      <c r="E49" s="18" t="s">
        <v>531</v>
      </c>
      <c r="F49" s="18"/>
      <c r="G49" s="412"/>
      <c r="H49" s="19"/>
      <c r="I49" s="4"/>
    </row>
    <row r="50" spans="1:9" s="1" customFormat="1" ht="24.95" customHeight="1" x14ac:dyDescent="0.2">
      <c r="A50" s="13"/>
      <c r="B50" s="13"/>
      <c r="C50" s="13" t="s">
        <v>528</v>
      </c>
      <c r="D50" s="13" t="s">
        <v>504</v>
      </c>
      <c r="E50" s="18" t="s">
        <v>531</v>
      </c>
      <c r="F50" s="18"/>
      <c r="G50" s="412"/>
      <c r="H50" s="19"/>
      <c r="I50" s="4"/>
    </row>
    <row r="51" spans="1:9" s="1" customFormat="1" ht="24.95" customHeight="1" x14ac:dyDescent="0.2">
      <c r="A51" s="13"/>
      <c r="B51" s="13"/>
      <c r="C51" s="13" t="s">
        <v>529</v>
      </c>
      <c r="D51" s="13" t="s">
        <v>530</v>
      </c>
      <c r="E51" s="18" t="s">
        <v>531</v>
      </c>
      <c r="F51" s="18"/>
      <c r="G51" s="413"/>
      <c r="H51" s="19"/>
      <c r="I51" s="4"/>
    </row>
    <row r="52" spans="1:9" ht="20.25" x14ac:dyDescent="0.3">
      <c r="A52" s="312" t="s">
        <v>15</v>
      </c>
      <c r="B52" s="312"/>
      <c r="C52" s="312"/>
      <c r="D52" s="312"/>
      <c r="E52" s="312"/>
      <c r="F52" s="312"/>
      <c r="G52" s="312"/>
      <c r="H52" s="312"/>
      <c r="I52" s="73">
        <f>SUM(I11:I22)</f>
        <v>0</v>
      </c>
    </row>
    <row r="53" spans="1:9" ht="23.25" x14ac:dyDescent="0.2">
      <c r="A53" s="313" t="s">
        <v>51</v>
      </c>
      <c r="B53" s="313"/>
      <c r="C53" s="313"/>
      <c r="D53" s="313"/>
      <c r="E53" s="313"/>
      <c r="F53" s="313"/>
      <c r="G53" s="313"/>
      <c r="H53" s="313"/>
      <c r="I53" s="313"/>
    </row>
    <row r="54" spans="1:9" ht="23.25" x14ac:dyDescent="0.2">
      <c r="A54" s="314" t="s">
        <v>36</v>
      </c>
      <c r="B54" s="314"/>
      <c r="C54" s="314"/>
      <c r="D54" s="314"/>
      <c r="E54" s="314"/>
      <c r="F54" s="314"/>
      <c r="G54" s="314"/>
      <c r="H54" s="314"/>
      <c r="I54" s="314"/>
    </row>
  </sheetData>
  <mergeCells count="21">
    <mergeCell ref="A1:I1"/>
    <mergeCell ref="I7:I9"/>
    <mergeCell ref="F7:F8"/>
    <mergeCell ref="A7:B7"/>
    <mergeCell ref="C7:E7"/>
    <mergeCell ref="A6:I6"/>
    <mergeCell ref="A2:I2"/>
    <mergeCell ref="A4:I4"/>
    <mergeCell ref="E8:E9"/>
    <mergeCell ref="A3:I3"/>
    <mergeCell ref="A5:I5"/>
    <mergeCell ref="A8:A9"/>
    <mergeCell ref="B8:B9"/>
    <mergeCell ref="D8:D9"/>
    <mergeCell ref="G7:G9"/>
    <mergeCell ref="C8:C9"/>
    <mergeCell ref="A54:I54"/>
    <mergeCell ref="A52:H52"/>
    <mergeCell ref="G11:G30"/>
    <mergeCell ref="G32:G51"/>
    <mergeCell ref="A53:I53"/>
  </mergeCells>
  <phoneticPr fontId="31" type="noConversion"/>
  <hyperlinks>
    <hyperlink ref="A7:B7" location="Table_of_Contents" display="Table of Contents" xr:uid="{00000000-0004-0000-1700-000000000000}"/>
    <hyperlink ref="C7:E7" location="Additional_Items" display="Add Items" xr:uid="{00000000-0004-0000-1700-000001000000}"/>
    <hyperlink ref="F9" r:id="rId1" xr:uid="{00000000-0004-0000-1700-000002000000}"/>
    <hyperlink ref="A53:I53" location="Summary" display="Summary" xr:uid="{00000000-0004-0000-1700-000003000000}"/>
    <hyperlink ref="A6:F6" location="Summary" display="Summary" xr:uid="{00000000-0004-0000-1700-000004000000}"/>
    <hyperlink ref="G10" location="Summary" display="Summary" xr:uid="{00000000-0004-0000-1700-000005000000}"/>
    <hyperlink ref="G31" location="Summary" display="Summary" xr:uid="{00000000-0004-0000-1700-000006000000}"/>
  </hyperlinks>
  <pageMargins left="0.75" right="0.75" top="1" bottom="1" header="0.5" footer="0.5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7"/>
  <sheetViews>
    <sheetView showZeros="0" zoomScale="60" workbookViewId="0">
      <selection activeCell="A14" sqref="A14:G14"/>
    </sheetView>
  </sheetViews>
  <sheetFormatPr defaultRowHeight="12.75" x14ac:dyDescent="0.2"/>
  <cols>
    <col min="1" max="1" width="24.140625" customWidth="1"/>
    <col min="2" max="2" width="27.5703125" customWidth="1"/>
    <col min="3" max="3" width="28.42578125" customWidth="1"/>
    <col min="4" max="4" width="24.28515625" customWidth="1"/>
    <col min="5" max="5" width="63.7109375" customWidth="1"/>
    <col min="6" max="6" width="26" customWidth="1"/>
    <col min="7" max="7" width="22.42578125" customWidth="1"/>
    <col min="8" max="8" width="26" customWidth="1"/>
  </cols>
  <sheetData>
    <row r="1" spans="1:8" ht="30" x14ac:dyDescent="0.2">
      <c r="A1" s="303" t="s">
        <v>1</v>
      </c>
      <c r="B1" s="303"/>
      <c r="C1" s="303"/>
      <c r="D1" s="303"/>
      <c r="E1" s="303"/>
      <c r="F1" s="303"/>
      <c r="G1" s="303"/>
      <c r="H1" s="303"/>
    </row>
    <row r="2" spans="1:8" ht="24.95" customHeight="1" x14ac:dyDescent="0.2">
      <c r="A2" s="304" t="s">
        <v>358</v>
      </c>
      <c r="B2" s="304"/>
      <c r="C2" s="304"/>
      <c r="D2" s="304"/>
      <c r="E2" s="304"/>
      <c r="F2" s="304"/>
      <c r="G2" s="304"/>
      <c r="H2" s="304"/>
    </row>
    <row r="3" spans="1:8" ht="24.95" customHeight="1" x14ac:dyDescent="0.2">
      <c r="A3" s="305" t="s">
        <v>359</v>
      </c>
      <c r="B3" s="305"/>
      <c r="C3" s="305"/>
      <c r="D3" s="305"/>
      <c r="E3" s="305"/>
      <c r="F3" s="305"/>
      <c r="G3" s="305"/>
      <c r="H3" s="305"/>
    </row>
    <row r="4" spans="1:8" ht="24.95" customHeight="1" x14ac:dyDescent="0.2">
      <c r="A4" s="305" t="s">
        <v>357</v>
      </c>
      <c r="B4" s="305"/>
      <c r="C4" s="305"/>
      <c r="D4" s="305"/>
      <c r="E4" s="305"/>
      <c r="F4" s="305"/>
      <c r="G4" s="305"/>
      <c r="H4" s="305"/>
    </row>
    <row r="5" spans="1:8" ht="24.95" customHeight="1" x14ac:dyDescent="0.2">
      <c r="A5" s="309"/>
      <c r="B5" s="309"/>
      <c r="C5" s="309"/>
      <c r="D5" s="309"/>
      <c r="E5" s="309"/>
      <c r="F5" s="309"/>
      <c r="G5" s="309"/>
      <c r="H5" s="309"/>
    </row>
    <row r="6" spans="1:8" ht="24.95" customHeight="1" x14ac:dyDescent="0.2">
      <c r="A6" s="308" t="s">
        <v>51</v>
      </c>
      <c r="B6" s="308"/>
      <c r="C6" s="308"/>
      <c r="D6" s="308"/>
      <c r="E6" s="308"/>
      <c r="F6" s="308"/>
      <c r="G6" s="308"/>
      <c r="H6" s="308"/>
    </row>
    <row r="7" spans="1:8" s="1" customFormat="1" ht="24.95" customHeight="1" x14ac:dyDescent="0.2">
      <c r="A7" s="315" t="s">
        <v>143</v>
      </c>
      <c r="B7" s="316"/>
      <c r="C7" s="317" t="s">
        <v>144</v>
      </c>
      <c r="D7" s="318"/>
      <c r="E7" s="319" t="s">
        <v>200</v>
      </c>
      <c r="F7" s="310" t="s">
        <v>43</v>
      </c>
      <c r="G7" s="306" t="s">
        <v>14</v>
      </c>
      <c r="H7" s="306" t="s">
        <v>15</v>
      </c>
    </row>
    <row r="8" spans="1:8" s="1" customFormat="1" ht="24.95" customHeight="1" x14ac:dyDescent="0.2">
      <c r="A8" s="52" t="s">
        <v>13</v>
      </c>
      <c r="B8" s="51" t="s">
        <v>33</v>
      </c>
      <c r="C8" s="51" t="s">
        <v>12</v>
      </c>
      <c r="D8" s="51" t="s">
        <v>11</v>
      </c>
      <c r="E8" s="320"/>
      <c r="F8" s="311"/>
      <c r="G8" s="307"/>
      <c r="H8" s="307"/>
    </row>
    <row r="9" spans="1:8" s="1" customFormat="1" ht="24.95" customHeight="1" x14ac:dyDescent="0.2">
      <c r="A9" s="69" t="s">
        <v>13</v>
      </c>
      <c r="B9" s="70" t="s">
        <v>33</v>
      </c>
      <c r="C9" s="70" t="s">
        <v>12</v>
      </c>
      <c r="D9" s="70" t="s">
        <v>11</v>
      </c>
      <c r="E9" s="64" t="s">
        <v>119</v>
      </c>
      <c r="F9" s="71" t="s">
        <v>51</v>
      </c>
      <c r="G9" s="72" t="s">
        <v>14</v>
      </c>
      <c r="H9" s="72" t="s">
        <v>15</v>
      </c>
    </row>
    <row r="10" spans="1:8" s="1" customFormat="1" ht="24.95" customHeight="1" x14ac:dyDescent="0.2">
      <c r="A10" s="53">
        <v>0</v>
      </c>
      <c r="B10" s="54"/>
      <c r="C10" s="53" t="s">
        <v>532</v>
      </c>
      <c r="D10" s="49" t="s">
        <v>225</v>
      </c>
      <c r="E10" s="58" t="s">
        <v>533</v>
      </c>
      <c r="F10" s="321" t="s">
        <v>119</v>
      </c>
      <c r="G10" s="55">
        <v>0</v>
      </c>
      <c r="H10" s="3">
        <f>A10*G10</f>
        <v>0</v>
      </c>
    </row>
    <row r="11" spans="1:8" s="1" customFormat="1" ht="24.95" customHeight="1" x14ac:dyDescent="0.2">
      <c r="A11" s="53"/>
      <c r="B11" s="54"/>
      <c r="C11" s="53" t="s">
        <v>534</v>
      </c>
      <c r="D11" s="49" t="s">
        <v>225</v>
      </c>
      <c r="E11" s="58" t="s">
        <v>533</v>
      </c>
      <c r="F11" s="322"/>
      <c r="G11" s="55">
        <v>0</v>
      </c>
      <c r="H11" s="3">
        <f>A11*G11</f>
        <v>0</v>
      </c>
    </row>
    <row r="12" spans="1:8" s="1" customFormat="1" ht="24.95" customHeight="1" x14ac:dyDescent="0.2">
      <c r="A12" s="53"/>
      <c r="B12" s="54"/>
      <c r="C12" s="53" t="s">
        <v>535</v>
      </c>
      <c r="D12" s="49" t="s">
        <v>225</v>
      </c>
      <c r="E12" s="58" t="s">
        <v>533</v>
      </c>
      <c r="F12" s="322"/>
      <c r="G12" s="55">
        <v>0</v>
      </c>
      <c r="H12" s="3">
        <f>A12*G12</f>
        <v>0</v>
      </c>
    </row>
    <row r="13" spans="1:8" s="1" customFormat="1" ht="24.95" customHeight="1" x14ac:dyDescent="0.2">
      <c r="A13" s="53">
        <v>0</v>
      </c>
      <c r="B13" s="54">
        <v>0</v>
      </c>
      <c r="C13" s="53" t="s">
        <v>536</v>
      </c>
      <c r="D13" s="49" t="s">
        <v>225</v>
      </c>
      <c r="E13" s="58" t="s">
        <v>533</v>
      </c>
      <c r="F13" s="323"/>
      <c r="G13" s="55">
        <v>0</v>
      </c>
      <c r="H13" s="3">
        <f>A13*G13</f>
        <v>0</v>
      </c>
    </row>
    <row r="14" spans="1:8" ht="24.95" customHeight="1" x14ac:dyDescent="0.3">
      <c r="A14" s="312" t="s">
        <v>15</v>
      </c>
      <c r="B14" s="312"/>
      <c r="C14" s="312"/>
      <c r="D14" s="312"/>
      <c r="E14" s="312"/>
      <c r="F14" s="312"/>
      <c r="G14" s="312"/>
      <c r="H14" s="73">
        <f>SUM(H10:H13)</f>
        <v>0</v>
      </c>
    </row>
    <row r="15" spans="1:8" ht="24.95" customHeight="1" x14ac:dyDescent="0.2">
      <c r="A15" s="313" t="s">
        <v>51</v>
      </c>
      <c r="B15" s="313"/>
      <c r="C15" s="313"/>
      <c r="D15" s="313"/>
      <c r="E15" s="313"/>
      <c r="F15" s="313"/>
      <c r="G15" s="313"/>
      <c r="H15" s="313"/>
    </row>
    <row r="16" spans="1:8" ht="24.95" customHeight="1" x14ac:dyDescent="0.2">
      <c r="A16" s="314" t="s">
        <v>36</v>
      </c>
      <c r="B16" s="314"/>
      <c r="C16" s="314"/>
      <c r="D16" s="314"/>
      <c r="E16" s="314"/>
      <c r="F16" s="314"/>
      <c r="G16" s="314"/>
      <c r="H16" s="314"/>
    </row>
    <row r="17" ht="24.95" customHeight="1" x14ac:dyDescent="0.2"/>
  </sheetData>
  <mergeCells count="16">
    <mergeCell ref="A14:G14"/>
    <mergeCell ref="A15:H15"/>
    <mergeCell ref="A16:H16"/>
    <mergeCell ref="A7:B7"/>
    <mergeCell ref="C7:D7"/>
    <mergeCell ref="E7:E8"/>
    <mergeCell ref="F10:F13"/>
    <mergeCell ref="A1:H1"/>
    <mergeCell ref="A2:H2"/>
    <mergeCell ref="A3:H3"/>
    <mergeCell ref="H7:H8"/>
    <mergeCell ref="G7:G8"/>
    <mergeCell ref="A4:H4"/>
    <mergeCell ref="A6:H6"/>
    <mergeCell ref="A5:H5"/>
    <mergeCell ref="F7:F8"/>
  </mergeCells>
  <phoneticPr fontId="31" type="noConversion"/>
  <hyperlinks>
    <hyperlink ref="A7:B7" location="Table_of_Contents" display="Table of Contents" xr:uid="{00000000-0004-0000-0200-000000000000}"/>
    <hyperlink ref="C7:D7" location="Additional_Items" display="Add Items" xr:uid="{00000000-0004-0000-0200-000001000000}"/>
    <hyperlink ref="F9" location="Order_Summary" display="Summary" xr:uid="{00000000-0004-0000-0200-000002000000}"/>
    <hyperlink ref="A6:H6" location="Summary" display="Summary" xr:uid="{00000000-0004-0000-0200-000003000000}"/>
    <hyperlink ref="A15:H15" location="Summary" display="Summary" xr:uid="{00000000-0004-0000-0200-000004000000}"/>
  </hyperlinks>
  <pageMargins left="0.75" right="0.75" top="1" bottom="1" header="0.5" footer="0.5"/>
  <pageSetup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8"/>
  <sheetViews>
    <sheetView showZeros="0" zoomScale="60" workbookViewId="0">
      <selection activeCell="A16" sqref="A16:G16"/>
    </sheetView>
  </sheetViews>
  <sheetFormatPr defaultRowHeight="12.75" x14ac:dyDescent="0.2"/>
  <cols>
    <col min="1" max="1" width="17.7109375" customWidth="1"/>
    <col min="2" max="2" width="19.7109375" customWidth="1"/>
    <col min="3" max="3" width="40.85546875" customWidth="1"/>
    <col min="4" max="4" width="54.42578125" customWidth="1"/>
    <col min="5" max="5" width="32.7109375" customWidth="1"/>
    <col min="6" max="6" width="17.85546875" customWidth="1"/>
    <col min="7" max="7" width="23.85546875" customWidth="1"/>
  </cols>
  <sheetData>
    <row r="1" spans="1:7" ht="30" x14ac:dyDescent="0.2">
      <c r="A1" s="303" t="s">
        <v>1</v>
      </c>
      <c r="B1" s="303"/>
      <c r="C1" s="303"/>
      <c r="D1" s="303"/>
      <c r="E1" s="303"/>
      <c r="F1" s="303"/>
      <c r="G1" s="303"/>
    </row>
    <row r="2" spans="1:7" ht="23.25" x14ac:dyDescent="0.2">
      <c r="A2" s="304" t="s">
        <v>358</v>
      </c>
      <c r="B2" s="304"/>
      <c r="C2" s="304"/>
      <c r="D2" s="304"/>
      <c r="E2" s="304"/>
      <c r="F2" s="304"/>
      <c r="G2" s="304"/>
    </row>
    <row r="3" spans="1:7" ht="20.25" x14ac:dyDescent="0.2">
      <c r="A3" s="305" t="s">
        <v>360</v>
      </c>
      <c r="B3" s="305"/>
      <c r="C3" s="305"/>
      <c r="D3" s="305"/>
      <c r="E3" s="305"/>
      <c r="F3" s="305"/>
      <c r="G3" s="305"/>
    </row>
    <row r="4" spans="1:7" ht="20.25" x14ac:dyDescent="0.2">
      <c r="A4" s="305" t="s">
        <v>357</v>
      </c>
      <c r="B4" s="305"/>
      <c r="C4" s="305"/>
      <c r="D4" s="305"/>
      <c r="E4" s="305"/>
      <c r="F4" s="305"/>
      <c r="G4" s="305"/>
    </row>
    <row r="5" spans="1:7" ht="20.25" x14ac:dyDescent="0.2">
      <c r="A5" s="309"/>
      <c r="B5" s="309"/>
      <c r="C5" s="309"/>
      <c r="D5" s="309"/>
      <c r="E5" s="309"/>
      <c r="F5" s="309"/>
      <c r="G5" s="309"/>
    </row>
    <row r="6" spans="1:7" ht="23.25" x14ac:dyDescent="0.2">
      <c r="A6" s="308" t="s">
        <v>51</v>
      </c>
      <c r="B6" s="308"/>
      <c r="C6" s="308"/>
      <c r="D6" s="308"/>
      <c r="E6" s="308"/>
      <c r="F6" s="308"/>
      <c r="G6" s="308"/>
    </row>
    <row r="7" spans="1:7" s="1" customFormat="1" ht="24.95" customHeight="1" x14ac:dyDescent="0.2">
      <c r="A7" s="329" t="s">
        <v>143</v>
      </c>
      <c r="B7" s="330"/>
      <c r="C7" s="60" t="s">
        <v>144</v>
      </c>
      <c r="D7" s="331" t="s">
        <v>202</v>
      </c>
      <c r="E7" s="8" t="s">
        <v>43</v>
      </c>
      <c r="F7" s="324" t="s">
        <v>14</v>
      </c>
      <c r="G7" s="324" t="s">
        <v>15</v>
      </c>
    </row>
    <row r="8" spans="1:7" s="1" customFormat="1" ht="24.95" customHeight="1" x14ac:dyDescent="0.2">
      <c r="A8" s="7" t="s">
        <v>13</v>
      </c>
      <c r="B8" s="8" t="s">
        <v>33</v>
      </c>
      <c r="C8" s="8" t="s">
        <v>12</v>
      </c>
      <c r="D8" s="332"/>
      <c r="E8" s="76" t="s">
        <v>51</v>
      </c>
      <c r="F8" s="325"/>
      <c r="G8" s="325"/>
    </row>
    <row r="9" spans="1:7" s="1" customFormat="1" ht="24.95" customHeight="1" x14ac:dyDescent="0.2">
      <c r="A9" s="13">
        <v>0</v>
      </c>
      <c r="B9" s="13"/>
      <c r="C9" s="13"/>
      <c r="D9" s="59" t="s">
        <v>172</v>
      </c>
      <c r="E9" s="326" t="s">
        <v>171</v>
      </c>
      <c r="F9" s="19">
        <v>24</v>
      </c>
      <c r="G9" s="3">
        <f t="shared" ref="G9:G15" si="0">A9*F9</f>
        <v>0</v>
      </c>
    </row>
    <row r="10" spans="1:7" s="1" customFormat="1" ht="24.95" customHeight="1" x14ac:dyDescent="0.2">
      <c r="A10" s="13"/>
      <c r="B10" s="13"/>
      <c r="C10" s="13"/>
      <c r="D10" s="59" t="s">
        <v>173</v>
      </c>
      <c r="E10" s="327"/>
      <c r="F10" s="19">
        <v>2.1</v>
      </c>
      <c r="G10" s="3">
        <f t="shared" si="0"/>
        <v>0</v>
      </c>
    </row>
    <row r="11" spans="1:7" s="1" customFormat="1" ht="24.95" customHeight="1" x14ac:dyDescent="0.2">
      <c r="A11" s="13"/>
      <c r="B11" s="13"/>
      <c r="C11" s="13"/>
      <c r="D11" s="59" t="s">
        <v>174</v>
      </c>
      <c r="E11" s="327"/>
      <c r="F11" s="19">
        <v>16</v>
      </c>
      <c r="G11" s="3">
        <f t="shared" si="0"/>
        <v>0</v>
      </c>
    </row>
    <row r="12" spans="1:7" s="1" customFormat="1" ht="24.95" customHeight="1" x14ac:dyDescent="0.2">
      <c r="A12" s="13"/>
      <c r="B12" s="13"/>
      <c r="C12" s="13"/>
      <c r="D12" s="59" t="s">
        <v>175</v>
      </c>
      <c r="E12" s="327"/>
      <c r="F12" s="19">
        <v>2.29</v>
      </c>
      <c r="G12" s="3">
        <f t="shared" si="0"/>
        <v>0</v>
      </c>
    </row>
    <row r="13" spans="1:7" s="1" customFormat="1" ht="24.95" customHeight="1" x14ac:dyDescent="0.2">
      <c r="A13" s="13"/>
      <c r="B13" s="13"/>
      <c r="C13" s="13"/>
      <c r="D13" s="59" t="s">
        <v>176</v>
      </c>
      <c r="E13" s="327"/>
      <c r="F13" s="19">
        <v>16</v>
      </c>
      <c r="G13" s="3">
        <f t="shared" si="0"/>
        <v>0</v>
      </c>
    </row>
    <row r="14" spans="1:7" s="1" customFormat="1" ht="24.95" customHeight="1" x14ac:dyDescent="0.2">
      <c r="A14" s="13"/>
      <c r="B14" s="13"/>
      <c r="C14" s="13"/>
      <c r="D14" s="59" t="s">
        <v>177</v>
      </c>
      <c r="E14" s="327"/>
      <c r="F14" s="19">
        <v>4</v>
      </c>
      <c r="G14" s="3">
        <f t="shared" si="0"/>
        <v>0</v>
      </c>
    </row>
    <row r="15" spans="1:7" s="1" customFormat="1" ht="24.95" customHeight="1" x14ac:dyDescent="0.2">
      <c r="A15" s="13"/>
      <c r="B15" s="13"/>
      <c r="C15" s="13"/>
      <c r="D15" s="59" t="s">
        <v>178</v>
      </c>
      <c r="E15" s="328"/>
      <c r="F15" s="19">
        <v>4</v>
      </c>
      <c r="G15" s="3">
        <f t="shared" si="0"/>
        <v>0</v>
      </c>
    </row>
    <row r="16" spans="1:7" ht="20.25" x14ac:dyDescent="0.3">
      <c r="A16" s="312" t="s">
        <v>15</v>
      </c>
      <c r="B16" s="312"/>
      <c r="C16" s="312"/>
      <c r="D16" s="312"/>
      <c r="E16" s="312"/>
      <c r="F16" s="312"/>
      <c r="G16" s="73">
        <f>SUM(G9:G15)</f>
        <v>0</v>
      </c>
    </row>
    <row r="17" spans="1:7" ht="23.25" x14ac:dyDescent="0.2">
      <c r="A17" s="313" t="s">
        <v>51</v>
      </c>
      <c r="B17" s="313"/>
      <c r="C17" s="313"/>
      <c r="D17" s="313"/>
      <c r="E17" s="313"/>
      <c r="F17" s="313"/>
      <c r="G17" s="313"/>
    </row>
    <row r="18" spans="1:7" ht="23.25" x14ac:dyDescent="0.2">
      <c r="A18" s="314" t="s">
        <v>36</v>
      </c>
      <c r="B18" s="314"/>
      <c r="C18" s="314"/>
      <c r="D18" s="314"/>
      <c r="E18" s="314"/>
      <c r="F18" s="314"/>
      <c r="G18" s="314"/>
    </row>
  </sheetData>
  <mergeCells count="14">
    <mergeCell ref="A18:G18"/>
    <mergeCell ref="A1:G1"/>
    <mergeCell ref="A2:G2"/>
    <mergeCell ref="A3:G3"/>
    <mergeCell ref="A4:G4"/>
    <mergeCell ref="A5:G5"/>
    <mergeCell ref="A6:G6"/>
    <mergeCell ref="G7:G8"/>
    <mergeCell ref="F7:F8"/>
    <mergeCell ref="E9:E15"/>
    <mergeCell ref="A7:B7"/>
    <mergeCell ref="D7:D8"/>
    <mergeCell ref="A16:F16"/>
    <mergeCell ref="A17:G17"/>
  </mergeCells>
  <phoneticPr fontId="31" type="noConversion"/>
  <hyperlinks>
    <hyperlink ref="E8" location="Order_Summary" display="Summary" xr:uid="{00000000-0004-0000-0300-000000000000}"/>
    <hyperlink ref="A7:B7" location="Table_of_Contents" display="Table of Contents" xr:uid="{00000000-0004-0000-0300-000001000000}"/>
    <hyperlink ref="C7" location="Additional_Items" display="Add Items" xr:uid="{00000000-0004-0000-0300-000002000000}"/>
    <hyperlink ref="A17:G17" location="Summary" display="Summary" xr:uid="{00000000-0004-0000-0300-000003000000}"/>
    <hyperlink ref="A6:G6" location="Summary" display="Summary" xr:uid="{00000000-0004-0000-0300-000004000000}"/>
  </hyperlinks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45"/>
  <sheetViews>
    <sheetView showZeros="0" topLeftCell="A131" zoomScale="60" workbookViewId="0">
      <selection activeCell="A144" sqref="A144:H144"/>
    </sheetView>
  </sheetViews>
  <sheetFormatPr defaultRowHeight="12.75" x14ac:dyDescent="0.2"/>
  <cols>
    <col min="1" max="1" width="23.5703125" customWidth="1"/>
    <col min="2" max="2" width="24" customWidth="1"/>
    <col min="3" max="3" width="17.28515625" customWidth="1"/>
    <col min="4" max="4" width="41.85546875" customWidth="1"/>
    <col min="5" max="5" width="94" customWidth="1"/>
    <col min="6" max="6" width="35" customWidth="1"/>
    <col min="7" max="7" width="18.140625" customWidth="1"/>
    <col min="8" max="8" width="20.5703125" customWidth="1"/>
  </cols>
  <sheetData>
    <row r="1" spans="1:8" ht="30" x14ac:dyDescent="0.2">
      <c r="A1" s="303" t="s">
        <v>1</v>
      </c>
      <c r="B1" s="303"/>
      <c r="C1" s="303"/>
      <c r="D1" s="303"/>
      <c r="E1" s="303"/>
      <c r="F1" s="303"/>
      <c r="G1" s="303"/>
      <c r="H1" s="303"/>
    </row>
    <row r="2" spans="1:8" ht="23.25" x14ac:dyDescent="0.2">
      <c r="A2" s="304" t="s">
        <v>358</v>
      </c>
      <c r="B2" s="304"/>
      <c r="C2" s="304"/>
      <c r="D2" s="304"/>
      <c r="E2" s="304"/>
      <c r="F2" s="304"/>
      <c r="G2" s="304"/>
      <c r="H2" s="304"/>
    </row>
    <row r="3" spans="1:8" ht="20.25" x14ac:dyDescent="0.2">
      <c r="A3" s="305" t="s">
        <v>199</v>
      </c>
      <c r="B3" s="305"/>
      <c r="C3" s="305"/>
      <c r="D3" s="305"/>
      <c r="E3" s="305"/>
      <c r="F3" s="305"/>
      <c r="G3" s="305"/>
      <c r="H3" s="305"/>
    </row>
    <row r="4" spans="1:8" ht="20.25" x14ac:dyDescent="0.2">
      <c r="A4" s="305" t="s">
        <v>357</v>
      </c>
      <c r="B4" s="305"/>
      <c r="C4" s="305"/>
      <c r="D4" s="305"/>
      <c r="E4" s="305"/>
      <c r="F4" s="305"/>
      <c r="G4" s="305"/>
      <c r="H4" s="305"/>
    </row>
    <row r="5" spans="1:8" ht="408.95" customHeight="1" x14ac:dyDescent="0.2">
      <c r="A5" s="340"/>
      <c r="B5" s="340"/>
      <c r="C5" s="340"/>
      <c r="D5" s="340"/>
      <c r="E5" s="340"/>
      <c r="F5" s="340"/>
      <c r="G5" s="340"/>
      <c r="H5" s="340"/>
    </row>
    <row r="6" spans="1:8" ht="23.25" x14ac:dyDescent="0.2">
      <c r="A6" s="313" t="s">
        <v>51</v>
      </c>
      <c r="B6" s="313"/>
      <c r="C6" s="313"/>
      <c r="D6" s="313"/>
      <c r="E6" s="313"/>
      <c r="F6" s="313"/>
      <c r="G6" s="313"/>
      <c r="H6" s="313"/>
    </row>
    <row r="7" spans="1:8" s="1" customFormat="1" ht="24.95" customHeight="1" x14ac:dyDescent="0.2">
      <c r="A7" s="329" t="s">
        <v>143</v>
      </c>
      <c r="B7" s="330"/>
      <c r="C7" s="336" t="s">
        <v>144</v>
      </c>
      <c r="D7" s="337"/>
      <c r="E7" s="95" t="s">
        <v>199</v>
      </c>
      <c r="F7" s="338" t="s">
        <v>43</v>
      </c>
      <c r="G7" s="338" t="s">
        <v>14</v>
      </c>
      <c r="H7" s="324" t="s">
        <v>15</v>
      </c>
    </row>
    <row r="8" spans="1:8" s="1" customFormat="1" ht="45" customHeight="1" x14ac:dyDescent="0.2">
      <c r="A8" s="96" t="s">
        <v>13</v>
      </c>
      <c r="B8" s="96" t="s">
        <v>33</v>
      </c>
      <c r="C8" s="96" t="s">
        <v>12</v>
      </c>
      <c r="D8" s="96" t="s">
        <v>11</v>
      </c>
      <c r="E8" s="61" t="s">
        <v>265</v>
      </c>
      <c r="F8" s="339"/>
      <c r="G8" s="339"/>
      <c r="H8" s="325"/>
    </row>
    <row r="9" spans="1:8" s="1" customFormat="1" ht="24.95" customHeight="1" x14ac:dyDescent="0.2">
      <c r="A9" s="97" t="s">
        <v>13</v>
      </c>
      <c r="B9" s="97" t="s">
        <v>33</v>
      </c>
      <c r="C9" s="97" t="s">
        <v>12</v>
      </c>
      <c r="D9" s="97" t="s">
        <v>11</v>
      </c>
      <c r="E9" s="61" t="s">
        <v>372</v>
      </c>
      <c r="F9" s="99" t="s">
        <v>51</v>
      </c>
      <c r="G9" s="97" t="s">
        <v>14</v>
      </c>
      <c r="H9" s="98" t="s">
        <v>15</v>
      </c>
    </row>
    <row r="10" spans="1:8" s="1" customFormat="1" ht="24.95" customHeight="1" x14ac:dyDescent="0.2">
      <c r="A10" s="13">
        <v>0</v>
      </c>
      <c r="B10" s="17">
        <v>0</v>
      </c>
      <c r="C10" s="13" t="s">
        <v>274</v>
      </c>
      <c r="D10" s="18" t="s">
        <v>373</v>
      </c>
      <c r="E10" s="18" t="s">
        <v>374</v>
      </c>
      <c r="F10" s="321" t="s">
        <v>21</v>
      </c>
      <c r="G10" s="19">
        <v>0</v>
      </c>
      <c r="H10" s="3">
        <f t="shared" ref="H10:H39" si="0">A10*G10</f>
        <v>0</v>
      </c>
    </row>
    <row r="11" spans="1:8" s="1" customFormat="1" ht="24.95" customHeight="1" x14ac:dyDescent="0.2">
      <c r="A11" s="13">
        <v>0</v>
      </c>
      <c r="B11" s="13"/>
      <c r="C11" s="13" t="s">
        <v>266</v>
      </c>
      <c r="D11" s="18" t="s">
        <v>373</v>
      </c>
      <c r="E11" s="18" t="s">
        <v>374</v>
      </c>
      <c r="F11" s="322"/>
      <c r="G11" s="19">
        <v>0</v>
      </c>
      <c r="H11" s="3">
        <f t="shared" si="0"/>
        <v>0</v>
      </c>
    </row>
    <row r="12" spans="1:8" s="1" customFormat="1" ht="24.95" customHeight="1" x14ac:dyDescent="0.2">
      <c r="A12" s="13">
        <v>0</v>
      </c>
      <c r="B12" s="13">
        <v>0</v>
      </c>
      <c r="C12" s="13" t="s">
        <v>267</v>
      </c>
      <c r="D12" s="18" t="s">
        <v>373</v>
      </c>
      <c r="E12" s="18" t="s">
        <v>374</v>
      </c>
      <c r="F12" s="322"/>
      <c r="G12" s="19">
        <v>0</v>
      </c>
      <c r="H12" s="3">
        <f t="shared" si="0"/>
        <v>0</v>
      </c>
    </row>
    <row r="13" spans="1:8" s="1" customFormat="1" ht="24.95" customHeight="1" x14ac:dyDescent="0.2">
      <c r="A13" s="13">
        <v>0</v>
      </c>
      <c r="B13" s="13"/>
      <c r="C13" s="13" t="s">
        <v>268</v>
      </c>
      <c r="D13" s="18" t="s">
        <v>373</v>
      </c>
      <c r="E13" s="18" t="s">
        <v>374</v>
      </c>
      <c r="F13" s="322"/>
      <c r="G13" s="19">
        <v>0</v>
      </c>
      <c r="H13" s="3">
        <f t="shared" si="0"/>
        <v>0</v>
      </c>
    </row>
    <row r="14" spans="1:8" s="1" customFormat="1" ht="24.95" customHeight="1" x14ac:dyDescent="0.2">
      <c r="A14" s="13">
        <v>0</v>
      </c>
      <c r="B14" s="13"/>
      <c r="C14" s="13" t="s">
        <v>269</v>
      </c>
      <c r="D14" s="18" t="s">
        <v>373</v>
      </c>
      <c r="E14" s="18" t="s">
        <v>374</v>
      </c>
      <c r="F14" s="322"/>
      <c r="G14" s="19">
        <v>0</v>
      </c>
      <c r="H14" s="3">
        <f t="shared" si="0"/>
        <v>0</v>
      </c>
    </row>
    <row r="15" spans="1:8" s="1" customFormat="1" ht="24.95" customHeight="1" x14ac:dyDescent="0.2">
      <c r="A15" s="13">
        <v>0</v>
      </c>
      <c r="B15" s="13"/>
      <c r="C15" s="13" t="s">
        <v>270</v>
      </c>
      <c r="D15" s="18" t="s">
        <v>373</v>
      </c>
      <c r="E15" s="18" t="s">
        <v>374</v>
      </c>
      <c r="F15" s="322"/>
      <c r="G15" s="19">
        <v>0</v>
      </c>
      <c r="H15" s="3">
        <f t="shared" si="0"/>
        <v>0</v>
      </c>
    </row>
    <row r="16" spans="1:8" s="1" customFormat="1" ht="24.95" customHeight="1" x14ac:dyDescent="0.2">
      <c r="A16" s="13">
        <v>0</v>
      </c>
      <c r="B16" s="13"/>
      <c r="C16" s="13" t="s">
        <v>271</v>
      </c>
      <c r="D16" s="18" t="s">
        <v>373</v>
      </c>
      <c r="E16" s="18" t="s">
        <v>374</v>
      </c>
      <c r="F16" s="322"/>
      <c r="G16" s="19">
        <v>0</v>
      </c>
      <c r="H16" s="3">
        <f t="shared" si="0"/>
        <v>0</v>
      </c>
    </row>
    <row r="17" spans="1:8" s="1" customFormat="1" ht="24.95" customHeight="1" x14ac:dyDescent="0.2">
      <c r="A17" s="13">
        <v>0</v>
      </c>
      <c r="B17" s="13"/>
      <c r="C17" s="13" t="s">
        <v>272</v>
      </c>
      <c r="D17" s="18" t="s">
        <v>373</v>
      </c>
      <c r="E17" s="18" t="s">
        <v>374</v>
      </c>
      <c r="F17" s="322"/>
      <c r="G17" s="19">
        <v>0</v>
      </c>
      <c r="H17" s="3">
        <f t="shared" si="0"/>
        <v>0</v>
      </c>
    </row>
    <row r="18" spans="1:8" s="1" customFormat="1" ht="24.95" customHeight="1" x14ac:dyDescent="0.2">
      <c r="A18" s="13">
        <v>0</v>
      </c>
      <c r="B18" s="13"/>
      <c r="C18" s="13" t="s">
        <v>273</v>
      </c>
      <c r="D18" s="18" t="s">
        <v>373</v>
      </c>
      <c r="E18" s="18" t="s">
        <v>374</v>
      </c>
      <c r="F18" s="322"/>
      <c r="G18" s="19">
        <v>0</v>
      </c>
      <c r="H18" s="3">
        <f t="shared" si="0"/>
        <v>0</v>
      </c>
    </row>
    <row r="19" spans="1:8" s="1" customFormat="1" ht="24.95" customHeight="1" x14ac:dyDescent="0.2">
      <c r="A19" s="15"/>
      <c r="B19" s="15"/>
      <c r="C19" s="15"/>
      <c r="D19" s="16"/>
      <c r="E19" s="62" t="s">
        <v>264</v>
      </c>
      <c r="F19" s="323"/>
      <c r="G19" s="100"/>
      <c r="H19" s="3"/>
    </row>
    <row r="20" spans="1:8" s="1" customFormat="1" ht="24.95" customHeight="1" x14ac:dyDescent="0.2">
      <c r="A20" s="97" t="s">
        <v>13</v>
      </c>
      <c r="B20" s="97" t="s">
        <v>33</v>
      </c>
      <c r="C20" s="97" t="s">
        <v>12</v>
      </c>
      <c r="D20" s="97" t="s">
        <v>11</v>
      </c>
      <c r="E20" s="61" t="s">
        <v>372</v>
      </c>
      <c r="F20" s="99" t="s">
        <v>51</v>
      </c>
      <c r="G20" s="97" t="s">
        <v>14</v>
      </c>
      <c r="H20" s="98">
        <v>0</v>
      </c>
    </row>
    <row r="21" spans="1:8" s="1" customFormat="1" ht="24.95" customHeight="1" x14ac:dyDescent="0.2">
      <c r="A21" s="13">
        <v>0</v>
      </c>
      <c r="B21" s="13"/>
      <c r="C21" s="13" t="s">
        <v>274</v>
      </c>
      <c r="D21" s="18" t="s">
        <v>375</v>
      </c>
      <c r="E21" s="18" t="s">
        <v>374</v>
      </c>
      <c r="F21" s="341"/>
      <c r="G21" s="19">
        <v>0</v>
      </c>
      <c r="H21" s="3">
        <f t="shared" ref="H21:H29" si="1">A21*G21</f>
        <v>0</v>
      </c>
    </row>
    <row r="22" spans="1:8" s="1" customFormat="1" ht="24.95" customHeight="1" x14ac:dyDescent="0.2">
      <c r="A22" s="13"/>
      <c r="B22" s="13"/>
      <c r="C22" s="13" t="s">
        <v>266</v>
      </c>
      <c r="D22" s="18" t="s">
        <v>375</v>
      </c>
      <c r="E22" s="18" t="s">
        <v>374</v>
      </c>
      <c r="F22" s="342"/>
      <c r="G22" s="19">
        <v>0</v>
      </c>
      <c r="H22" s="3">
        <f t="shared" si="1"/>
        <v>0</v>
      </c>
    </row>
    <row r="23" spans="1:8" s="1" customFormat="1" ht="24.95" customHeight="1" x14ac:dyDescent="0.2">
      <c r="A23" s="13"/>
      <c r="B23" s="13"/>
      <c r="C23" s="13" t="s">
        <v>267</v>
      </c>
      <c r="D23" s="18" t="s">
        <v>375</v>
      </c>
      <c r="E23" s="18" t="s">
        <v>374</v>
      </c>
      <c r="F23" s="342"/>
      <c r="G23" s="19">
        <v>0</v>
      </c>
      <c r="H23" s="3">
        <f t="shared" si="1"/>
        <v>0</v>
      </c>
    </row>
    <row r="24" spans="1:8" s="1" customFormat="1" ht="24.95" customHeight="1" x14ac:dyDescent="0.2">
      <c r="A24" s="13"/>
      <c r="B24" s="13"/>
      <c r="C24" s="13" t="s">
        <v>268</v>
      </c>
      <c r="D24" s="18" t="s">
        <v>375</v>
      </c>
      <c r="E24" s="18" t="s">
        <v>374</v>
      </c>
      <c r="F24" s="342"/>
      <c r="G24" s="19">
        <v>0</v>
      </c>
      <c r="H24" s="3">
        <f t="shared" si="1"/>
        <v>0</v>
      </c>
    </row>
    <row r="25" spans="1:8" s="1" customFormat="1" ht="24.95" customHeight="1" x14ac:dyDescent="0.2">
      <c r="A25" s="13"/>
      <c r="B25" s="13"/>
      <c r="C25" s="13" t="s">
        <v>269</v>
      </c>
      <c r="D25" s="18" t="s">
        <v>375</v>
      </c>
      <c r="E25" s="18" t="s">
        <v>374</v>
      </c>
      <c r="F25" s="342"/>
      <c r="G25" s="19">
        <v>0</v>
      </c>
      <c r="H25" s="3">
        <f t="shared" si="1"/>
        <v>0</v>
      </c>
    </row>
    <row r="26" spans="1:8" s="1" customFormat="1" ht="24.95" customHeight="1" x14ac:dyDescent="0.2">
      <c r="A26" s="13"/>
      <c r="B26" s="13"/>
      <c r="C26" s="13" t="s">
        <v>270</v>
      </c>
      <c r="D26" s="18" t="s">
        <v>375</v>
      </c>
      <c r="E26" s="18" t="s">
        <v>374</v>
      </c>
      <c r="F26" s="342"/>
      <c r="G26" s="19">
        <v>0</v>
      </c>
      <c r="H26" s="3">
        <f t="shared" si="1"/>
        <v>0</v>
      </c>
    </row>
    <row r="27" spans="1:8" s="1" customFormat="1" ht="24.95" customHeight="1" x14ac:dyDescent="0.2">
      <c r="A27" s="13"/>
      <c r="B27" s="13"/>
      <c r="C27" s="13" t="s">
        <v>271</v>
      </c>
      <c r="D27" s="18" t="s">
        <v>375</v>
      </c>
      <c r="E27" s="18" t="s">
        <v>374</v>
      </c>
      <c r="F27" s="342"/>
      <c r="G27" s="19">
        <v>0</v>
      </c>
      <c r="H27" s="3">
        <f t="shared" si="1"/>
        <v>0</v>
      </c>
    </row>
    <row r="28" spans="1:8" s="1" customFormat="1" ht="24.95" customHeight="1" x14ac:dyDescent="0.2">
      <c r="A28" s="13"/>
      <c r="B28" s="13"/>
      <c r="C28" s="13" t="s">
        <v>272</v>
      </c>
      <c r="D28" s="18" t="s">
        <v>375</v>
      </c>
      <c r="E28" s="18" t="s">
        <v>374</v>
      </c>
      <c r="F28" s="342"/>
      <c r="G28" s="19">
        <v>0</v>
      </c>
      <c r="H28" s="3">
        <f t="shared" si="1"/>
        <v>0</v>
      </c>
    </row>
    <row r="29" spans="1:8" s="1" customFormat="1" ht="24.95" customHeight="1" x14ac:dyDescent="0.2">
      <c r="A29" s="13"/>
      <c r="B29" s="13"/>
      <c r="C29" s="13" t="s">
        <v>273</v>
      </c>
      <c r="D29" s="18" t="s">
        <v>375</v>
      </c>
      <c r="E29" s="18" t="s">
        <v>374</v>
      </c>
      <c r="F29" s="342"/>
      <c r="G29" s="19">
        <v>0</v>
      </c>
      <c r="H29" s="3">
        <f t="shared" si="1"/>
        <v>0</v>
      </c>
    </row>
    <row r="30" spans="1:8" s="1" customFormat="1" ht="24.95" customHeight="1" x14ac:dyDescent="0.2">
      <c r="A30" s="13"/>
      <c r="B30" s="13"/>
      <c r="C30" s="13"/>
      <c r="D30" s="18"/>
      <c r="E30" s="62" t="s">
        <v>264</v>
      </c>
      <c r="F30" s="343"/>
      <c r="G30" s="19">
        <v>0</v>
      </c>
      <c r="H30" s="3">
        <f t="shared" si="0"/>
        <v>0</v>
      </c>
    </row>
    <row r="31" spans="1:8" s="1" customFormat="1" ht="24.95" customHeight="1" x14ac:dyDescent="0.2">
      <c r="A31" s="87" t="s">
        <v>13</v>
      </c>
      <c r="B31" s="87" t="s">
        <v>33</v>
      </c>
      <c r="C31" s="87" t="s">
        <v>368</v>
      </c>
      <c r="D31" s="87" t="s">
        <v>11</v>
      </c>
      <c r="E31" s="66" t="s">
        <v>379</v>
      </c>
      <c r="F31" s="99" t="s">
        <v>51</v>
      </c>
      <c r="G31" s="89" t="s">
        <v>14</v>
      </c>
      <c r="H31" s="90">
        <v>0</v>
      </c>
    </row>
    <row r="32" spans="1:8" s="1" customFormat="1" ht="24.95" customHeight="1" x14ac:dyDescent="0.2">
      <c r="A32" s="13">
        <v>0</v>
      </c>
      <c r="B32" s="13"/>
      <c r="C32" s="13" t="s">
        <v>274</v>
      </c>
      <c r="D32" s="18" t="s">
        <v>376</v>
      </c>
      <c r="E32" s="59" t="s">
        <v>377</v>
      </c>
      <c r="F32" s="341"/>
      <c r="G32" s="19">
        <v>0</v>
      </c>
      <c r="H32" s="3">
        <f t="shared" si="0"/>
        <v>0</v>
      </c>
    </row>
    <row r="33" spans="1:8" s="1" customFormat="1" ht="24.95" customHeight="1" x14ac:dyDescent="0.2">
      <c r="A33" s="13">
        <v>0</v>
      </c>
      <c r="B33" s="13"/>
      <c r="C33" s="13" t="s">
        <v>266</v>
      </c>
      <c r="D33" s="18" t="s">
        <v>376</v>
      </c>
      <c r="E33" s="59" t="s">
        <v>377</v>
      </c>
      <c r="F33" s="342"/>
      <c r="G33" s="19">
        <v>0</v>
      </c>
      <c r="H33" s="3">
        <f t="shared" si="0"/>
        <v>0</v>
      </c>
    </row>
    <row r="34" spans="1:8" s="1" customFormat="1" ht="24.95" customHeight="1" x14ac:dyDescent="0.2">
      <c r="A34" s="13">
        <v>0</v>
      </c>
      <c r="B34" s="13"/>
      <c r="C34" s="13" t="s">
        <v>267</v>
      </c>
      <c r="D34" s="18" t="s">
        <v>376</v>
      </c>
      <c r="E34" s="59" t="s">
        <v>377</v>
      </c>
      <c r="F34" s="342"/>
      <c r="G34" s="19">
        <v>0</v>
      </c>
      <c r="H34" s="3">
        <f t="shared" si="0"/>
        <v>0</v>
      </c>
    </row>
    <row r="35" spans="1:8" s="1" customFormat="1" ht="24.95" customHeight="1" x14ac:dyDescent="0.2">
      <c r="A35" s="13">
        <v>0</v>
      </c>
      <c r="B35" s="13"/>
      <c r="C35" s="13" t="s">
        <v>268</v>
      </c>
      <c r="D35" s="18" t="s">
        <v>376</v>
      </c>
      <c r="E35" s="59" t="s">
        <v>377</v>
      </c>
      <c r="F35" s="342"/>
      <c r="G35" s="19">
        <v>0</v>
      </c>
      <c r="H35" s="3">
        <f t="shared" si="0"/>
        <v>0</v>
      </c>
    </row>
    <row r="36" spans="1:8" s="1" customFormat="1" ht="24.95" customHeight="1" x14ac:dyDescent="0.2">
      <c r="A36" s="13">
        <v>0</v>
      </c>
      <c r="B36" s="13"/>
      <c r="C36" s="13" t="s">
        <v>269</v>
      </c>
      <c r="D36" s="18" t="s">
        <v>376</v>
      </c>
      <c r="E36" s="59" t="s">
        <v>377</v>
      </c>
      <c r="F36" s="342"/>
      <c r="G36" s="19">
        <v>0</v>
      </c>
      <c r="H36" s="3">
        <f t="shared" si="0"/>
        <v>0</v>
      </c>
    </row>
    <row r="37" spans="1:8" s="1" customFormat="1" ht="24.95" customHeight="1" x14ac:dyDescent="0.2">
      <c r="A37" s="13">
        <v>0</v>
      </c>
      <c r="B37" s="13"/>
      <c r="C37" s="13" t="s">
        <v>270</v>
      </c>
      <c r="D37" s="18" t="s">
        <v>376</v>
      </c>
      <c r="E37" s="59" t="s">
        <v>377</v>
      </c>
      <c r="F37" s="342"/>
      <c r="G37" s="19">
        <v>0</v>
      </c>
      <c r="H37" s="3">
        <f t="shared" si="0"/>
        <v>0</v>
      </c>
    </row>
    <row r="38" spans="1:8" s="1" customFormat="1" ht="24.95" customHeight="1" x14ac:dyDescent="0.2">
      <c r="A38" s="13">
        <v>0</v>
      </c>
      <c r="B38" s="13"/>
      <c r="C38" s="13" t="s">
        <v>271</v>
      </c>
      <c r="D38" s="18" t="s">
        <v>376</v>
      </c>
      <c r="E38" s="59" t="s">
        <v>377</v>
      </c>
      <c r="F38" s="342"/>
      <c r="G38" s="19">
        <v>0</v>
      </c>
      <c r="H38" s="3">
        <f t="shared" si="0"/>
        <v>0</v>
      </c>
    </row>
    <row r="39" spans="1:8" s="1" customFormat="1" ht="24.95" customHeight="1" x14ac:dyDescent="0.2">
      <c r="A39" s="13"/>
      <c r="B39" s="13"/>
      <c r="C39" s="13"/>
      <c r="D39" s="18"/>
      <c r="E39" s="62" t="s">
        <v>264</v>
      </c>
      <c r="F39" s="343"/>
      <c r="G39" s="19"/>
      <c r="H39" s="3">
        <f t="shared" si="0"/>
        <v>0</v>
      </c>
    </row>
    <row r="40" spans="1:8" s="1" customFormat="1" ht="24.95" customHeight="1" x14ac:dyDescent="0.2">
      <c r="A40" s="87" t="s">
        <v>13</v>
      </c>
      <c r="B40" s="87" t="s">
        <v>33</v>
      </c>
      <c r="C40" s="87" t="s">
        <v>368</v>
      </c>
      <c r="D40" s="87" t="s">
        <v>11</v>
      </c>
      <c r="E40" s="66" t="s">
        <v>278</v>
      </c>
      <c r="F40" s="99" t="s">
        <v>51</v>
      </c>
      <c r="G40" s="89" t="s">
        <v>14</v>
      </c>
      <c r="H40" s="90">
        <v>0</v>
      </c>
    </row>
    <row r="41" spans="1:8" s="1" customFormat="1" ht="24.95" customHeight="1" x14ac:dyDescent="0.2">
      <c r="A41" s="13"/>
      <c r="B41" s="13"/>
      <c r="C41" s="13" t="s">
        <v>274</v>
      </c>
      <c r="D41" s="18" t="s">
        <v>378</v>
      </c>
      <c r="E41" s="59" t="s">
        <v>377</v>
      </c>
      <c r="F41" s="341"/>
      <c r="G41" s="19">
        <v>0</v>
      </c>
      <c r="H41" s="3">
        <f t="shared" ref="H41:H48" si="2">A41*G41</f>
        <v>0</v>
      </c>
    </row>
    <row r="42" spans="1:8" s="1" customFormat="1" ht="24.95" customHeight="1" x14ac:dyDescent="0.2">
      <c r="A42" s="13"/>
      <c r="B42" s="13"/>
      <c r="C42" s="13" t="s">
        <v>266</v>
      </c>
      <c r="D42" s="18" t="s">
        <v>378</v>
      </c>
      <c r="E42" s="59" t="s">
        <v>377</v>
      </c>
      <c r="F42" s="342"/>
      <c r="G42" s="19">
        <v>0</v>
      </c>
      <c r="H42" s="3">
        <f t="shared" si="2"/>
        <v>0</v>
      </c>
    </row>
    <row r="43" spans="1:8" s="1" customFormat="1" ht="24.95" customHeight="1" x14ac:dyDescent="0.2">
      <c r="A43" s="13"/>
      <c r="B43" s="13"/>
      <c r="C43" s="13" t="s">
        <v>267</v>
      </c>
      <c r="D43" s="18" t="s">
        <v>378</v>
      </c>
      <c r="E43" s="59" t="s">
        <v>377</v>
      </c>
      <c r="F43" s="342"/>
      <c r="G43" s="19">
        <v>0</v>
      </c>
      <c r="H43" s="3">
        <f t="shared" si="2"/>
        <v>0</v>
      </c>
    </row>
    <row r="44" spans="1:8" s="1" customFormat="1" ht="24.95" customHeight="1" x14ac:dyDescent="0.2">
      <c r="A44" s="13"/>
      <c r="B44" s="13"/>
      <c r="C44" s="13" t="s">
        <v>268</v>
      </c>
      <c r="D44" s="18" t="s">
        <v>378</v>
      </c>
      <c r="E44" s="59" t="s">
        <v>377</v>
      </c>
      <c r="F44" s="342"/>
      <c r="G44" s="19">
        <v>0</v>
      </c>
      <c r="H44" s="3">
        <f t="shared" si="2"/>
        <v>0</v>
      </c>
    </row>
    <row r="45" spans="1:8" s="1" customFormat="1" ht="24.95" customHeight="1" x14ac:dyDescent="0.2">
      <c r="A45" s="13"/>
      <c r="B45" s="13"/>
      <c r="C45" s="13" t="s">
        <v>269</v>
      </c>
      <c r="D45" s="18" t="s">
        <v>378</v>
      </c>
      <c r="E45" s="59" t="s">
        <v>377</v>
      </c>
      <c r="F45" s="342"/>
      <c r="G45" s="19">
        <v>0</v>
      </c>
      <c r="H45" s="3">
        <f t="shared" si="2"/>
        <v>0</v>
      </c>
    </row>
    <row r="46" spans="1:8" s="1" customFormat="1" ht="24.95" customHeight="1" x14ac:dyDescent="0.2">
      <c r="A46" s="13"/>
      <c r="B46" s="13"/>
      <c r="C46" s="13" t="s">
        <v>270</v>
      </c>
      <c r="D46" s="18" t="s">
        <v>378</v>
      </c>
      <c r="E46" s="59" t="s">
        <v>377</v>
      </c>
      <c r="F46" s="342"/>
      <c r="G46" s="19">
        <v>0</v>
      </c>
      <c r="H46" s="3">
        <f t="shared" si="2"/>
        <v>0</v>
      </c>
    </row>
    <row r="47" spans="1:8" s="1" customFormat="1" ht="24.95" customHeight="1" x14ac:dyDescent="0.2">
      <c r="A47" s="13"/>
      <c r="B47" s="13"/>
      <c r="C47" s="13" t="s">
        <v>271</v>
      </c>
      <c r="D47" s="18" t="s">
        <v>378</v>
      </c>
      <c r="E47" s="59" t="s">
        <v>377</v>
      </c>
      <c r="F47" s="342"/>
      <c r="G47" s="19">
        <v>0</v>
      </c>
      <c r="H47" s="3">
        <f t="shared" si="2"/>
        <v>0</v>
      </c>
    </row>
    <row r="48" spans="1:8" s="1" customFormat="1" ht="24.95" customHeight="1" x14ac:dyDescent="0.2">
      <c r="A48" s="13"/>
      <c r="B48" s="13"/>
      <c r="C48" s="13"/>
      <c r="D48" s="18"/>
      <c r="E48" s="62" t="s">
        <v>264</v>
      </c>
      <c r="F48" s="343"/>
      <c r="G48" s="19">
        <v>0</v>
      </c>
      <c r="H48" s="3">
        <f t="shared" si="2"/>
        <v>0</v>
      </c>
    </row>
    <row r="49" spans="1:8" s="1" customFormat="1" ht="24.95" customHeight="1" x14ac:dyDescent="0.2">
      <c r="A49" s="87" t="s">
        <v>13</v>
      </c>
      <c r="B49" s="87" t="s">
        <v>33</v>
      </c>
      <c r="C49" s="87" t="s">
        <v>368</v>
      </c>
      <c r="D49" s="87" t="s">
        <v>11</v>
      </c>
      <c r="E49" s="66" t="s">
        <v>278</v>
      </c>
      <c r="F49" s="99" t="s">
        <v>51</v>
      </c>
      <c r="G49" s="89" t="s">
        <v>14</v>
      </c>
      <c r="H49" s="90">
        <v>0</v>
      </c>
    </row>
    <row r="50" spans="1:8" s="1" customFormat="1" ht="24.95" customHeight="1" x14ac:dyDescent="0.2">
      <c r="A50" s="13"/>
      <c r="B50" s="13"/>
      <c r="C50" s="13" t="s">
        <v>274</v>
      </c>
      <c r="D50" s="18" t="s">
        <v>378</v>
      </c>
      <c r="E50" s="59" t="s">
        <v>553</v>
      </c>
      <c r="F50" s="341"/>
      <c r="G50" s="19">
        <v>0</v>
      </c>
      <c r="H50" s="3">
        <f t="shared" ref="H50:H56" si="3">A50*G50</f>
        <v>0</v>
      </c>
    </row>
    <row r="51" spans="1:8" s="1" customFormat="1" ht="24.95" customHeight="1" x14ac:dyDescent="0.2">
      <c r="A51" s="13"/>
      <c r="B51" s="13"/>
      <c r="C51" s="13" t="s">
        <v>266</v>
      </c>
      <c r="D51" s="18" t="s">
        <v>378</v>
      </c>
      <c r="E51" s="59" t="s">
        <v>553</v>
      </c>
      <c r="F51" s="342"/>
      <c r="G51" s="19">
        <v>0</v>
      </c>
      <c r="H51" s="3">
        <f t="shared" si="3"/>
        <v>0</v>
      </c>
    </row>
    <row r="52" spans="1:8" s="1" customFormat="1" ht="24.95" customHeight="1" x14ac:dyDescent="0.2">
      <c r="A52" s="13">
        <v>0</v>
      </c>
      <c r="B52" s="13"/>
      <c r="C52" s="13" t="s">
        <v>267</v>
      </c>
      <c r="D52" s="18" t="s">
        <v>378</v>
      </c>
      <c r="E52" s="59" t="s">
        <v>553</v>
      </c>
      <c r="F52" s="342"/>
      <c r="G52" s="19">
        <v>0</v>
      </c>
      <c r="H52" s="3">
        <f t="shared" si="3"/>
        <v>0</v>
      </c>
    </row>
    <row r="53" spans="1:8" s="1" customFormat="1" ht="24.95" customHeight="1" x14ac:dyDescent="0.2">
      <c r="A53" s="13"/>
      <c r="B53" s="13"/>
      <c r="C53" s="13" t="s">
        <v>268</v>
      </c>
      <c r="D53" s="18" t="s">
        <v>378</v>
      </c>
      <c r="E53" s="59" t="s">
        <v>553</v>
      </c>
      <c r="F53" s="342"/>
      <c r="G53" s="19">
        <v>0</v>
      </c>
      <c r="H53" s="3">
        <f t="shared" si="3"/>
        <v>0</v>
      </c>
    </row>
    <row r="54" spans="1:8" s="1" customFormat="1" ht="24.95" customHeight="1" x14ac:dyDescent="0.2">
      <c r="A54" s="13"/>
      <c r="B54" s="13"/>
      <c r="C54" s="13" t="s">
        <v>269</v>
      </c>
      <c r="D54" s="18" t="s">
        <v>378</v>
      </c>
      <c r="E54" s="59" t="s">
        <v>553</v>
      </c>
      <c r="F54" s="342"/>
      <c r="G54" s="19">
        <v>0</v>
      </c>
      <c r="H54" s="3">
        <f t="shared" si="3"/>
        <v>0</v>
      </c>
    </row>
    <row r="55" spans="1:8" s="1" customFormat="1" ht="24.95" customHeight="1" x14ac:dyDescent="0.2">
      <c r="A55" s="13"/>
      <c r="B55" s="13"/>
      <c r="C55" s="13" t="s">
        <v>270</v>
      </c>
      <c r="D55" s="18" t="s">
        <v>378</v>
      </c>
      <c r="E55" s="59" t="s">
        <v>553</v>
      </c>
      <c r="F55" s="342"/>
      <c r="G55" s="19">
        <v>0</v>
      </c>
      <c r="H55" s="3">
        <f t="shared" si="3"/>
        <v>0</v>
      </c>
    </row>
    <row r="56" spans="1:8" s="1" customFormat="1" ht="24.95" customHeight="1" x14ac:dyDescent="0.2">
      <c r="A56" s="13"/>
      <c r="B56" s="13"/>
      <c r="C56" s="13" t="s">
        <v>271</v>
      </c>
      <c r="D56" s="18" t="s">
        <v>378</v>
      </c>
      <c r="E56" s="59" t="s">
        <v>553</v>
      </c>
      <c r="F56" s="342"/>
      <c r="G56" s="19">
        <v>0</v>
      </c>
      <c r="H56" s="3">
        <f t="shared" si="3"/>
        <v>0</v>
      </c>
    </row>
    <row r="57" spans="1:8" s="1" customFormat="1" ht="24.95" customHeight="1" x14ac:dyDescent="0.2">
      <c r="A57" s="13"/>
      <c r="B57" s="13"/>
      <c r="C57" s="13"/>
      <c r="D57" s="18"/>
      <c r="E57" s="62" t="s">
        <v>264</v>
      </c>
      <c r="F57" s="343"/>
      <c r="G57" s="19"/>
      <c r="H57" s="3"/>
    </row>
    <row r="58" spans="1:8" s="1" customFormat="1" ht="24.95" customHeight="1" x14ac:dyDescent="0.2">
      <c r="A58" s="87" t="s">
        <v>13</v>
      </c>
      <c r="B58" s="87" t="s">
        <v>33</v>
      </c>
      <c r="C58" s="87" t="s">
        <v>368</v>
      </c>
      <c r="D58" s="87" t="s">
        <v>11</v>
      </c>
      <c r="E58" s="101" t="s">
        <v>275</v>
      </c>
      <c r="F58" s="99" t="s">
        <v>51</v>
      </c>
      <c r="G58" s="89" t="s">
        <v>14</v>
      </c>
      <c r="H58" s="90">
        <v>0</v>
      </c>
    </row>
    <row r="59" spans="1:8" s="1" customFormat="1" ht="24.95" customHeight="1" x14ac:dyDescent="0.2">
      <c r="A59" s="13">
        <v>0</v>
      </c>
      <c r="B59" s="13"/>
      <c r="C59" s="13" t="s">
        <v>294</v>
      </c>
      <c r="D59" s="18" t="s">
        <v>380</v>
      </c>
      <c r="E59" s="18" t="s">
        <v>157</v>
      </c>
      <c r="F59" s="333"/>
      <c r="G59" s="19">
        <v>0</v>
      </c>
      <c r="H59" s="3">
        <f>A59*G59</f>
        <v>0</v>
      </c>
    </row>
    <row r="60" spans="1:8" s="1" customFormat="1" ht="24.95" customHeight="1" x14ac:dyDescent="0.2">
      <c r="A60" s="13"/>
      <c r="B60" s="13"/>
      <c r="C60" s="13" t="s">
        <v>294</v>
      </c>
      <c r="D60" s="18" t="s">
        <v>381</v>
      </c>
      <c r="E60" s="18" t="s">
        <v>157</v>
      </c>
      <c r="F60" s="334"/>
      <c r="G60" s="19">
        <v>0</v>
      </c>
      <c r="H60" s="3">
        <f t="shared" ref="H60:H67" si="4">A60*G60</f>
        <v>0</v>
      </c>
    </row>
    <row r="61" spans="1:8" s="1" customFormat="1" ht="24.95" customHeight="1" x14ac:dyDescent="0.2">
      <c r="A61" s="13"/>
      <c r="B61" s="13"/>
      <c r="C61" s="13" t="s">
        <v>294</v>
      </c>
      <c r="D61" s="18" t="s">
        <v>382</v>
      </c>
      <c r="E61" s="18" t="s">
        <v>157</v>
      </c>
      <c r="F61" s="334"/>
      <c r="G61" s="19">
        <v>0</v>
      </c>
      <c r="H61" s="3">
        <f t="shared" si="4"/>
        <v>0</v>
      </c>
    </row>
    <row r="62" spans="1:8" s="1" customFormat="1" ht="24.95" customHeight="1" x14ac:dyDescent="0.2">
      <c r="A62" s="13"/>
      <c r="B62" s="13"/>
      <c r="C62" s="13" t="s">
        <v>294</v>
      </c>
      <c r="D62" s="18" t="s">
        <v>383</v>
      </c>
      <c r="E62" s="18" t="s">
        <v>157</v>
      </c>
      <c r="F62" s="334"/>
      <c r="G62" s="19">
        <v>0</v>
      </c>
      <c r="H62" s="3">
        <f t="shared" si="4"/>
        <v>0</v>
      </c>
    </row>
    <row r="63" spans="1:8" s="1" customFormat="1" ht="24.95" customHeight="1" x14ac:dyDescent="0.2">
      <c r="A63" s="13"/>
      <c r="B63" s="13"/>
      <c r="C63" s="13" t="s">
        <v>294</v>
      </c>
      <c r="D63" s="18" t="s">
        <v>384</v>
      </c>
      <c r="E63" s="18" t="s">
        <v>157</v>
      </c>
      <c r="F63" s="334"/>
      <c r="G63" s="19">
        <v>0</v>
      </c>
      <c r="H63" s="3">
        <f t="shared" si="4"/>
        <v>0</v>
      </c>
    </row>
    <row r="64" spans="1:8" s="1" customFormat="1" ht="24.95" customHeight="1" x14ac:dyDescent="0.2">
      <c r="A64" s="13"/>
      <c r="B64" s="13"/>
      <c r="C64" s="13" t="s">
        <v>294</v>
      </c>
      <c r="D64" s="18" t="s">
        <v>385</v>
      </c>
      <c r="E64" s="18" t="s">
        <v>157</v>
      </c>
      <c r="F64" s="334"/>
      <c r="G64" s="19">
        <v>0</v>
      </c>
      <c r="H64" s="3">
        <f t="shared" si="4"/>
        <v>0</v>
      </c>
    </row>
    <row r="65" spans="1:8" s="1" customFormat="1" ht="24.95" customHeight="1" x14ac:dyDescent="0.2">
      <c r="A65" s="13"/>
      <c r="B65" s="13"/>
      <c r="C65" s="13" t="s">
        <v>294</v>
      </c>
      <c r="D65" s="18" t="s">
        <v>386</v>
      </c>
      <c r="E65" s="18" t="s">
        <v>157</v>
      </c>
      <c r="F65" s="334"/>
      <c r="G65" s="19">
        <v>0</v>
      </c>
      <c r="H65" s="3">
        <f t="shared" si="4"/>
        <v>0</v>
      </c>
    </row>
    <row r="66" spans="1:8" s="1" customFormat="1" ht="24.95" customHeight="1" x14ac:dyDescent="0.2">
      <c r="A66" s="13"/>
      <c r="B66" s="13"/>
      <c r="C66" s="13" t="s">
        <v>294</v>
      </c>
      <c r="D66" s="18" t="s">
        <v>387</v>
      </c>
      <c r="E66" s="18" t="s">
        <v>157</v>
      </c>
      <c r="F66" s="334"/>
      <c r="G66" s="19">
        <v>0</v>
      </c>
      <c r="H66" s="3">
        <f t="shared" si="4"/>
        <v>0</v>
      </c>
    </row>
    <row r="67" spans="1:8" s="1" customFormat="1" ht="24.95" customHeight="1" x14ac:dyDescent="0.2">
      <c r="A67" s="13"/>
      <c r="B67" s="13"/>
      <c r="C67" s="13" t="s">
        <v>294</v>
      </c>
      <c r="D67" s="18" t="s">
        <v>388</v>
      </c>
      <c r="E67" s="18" t="s">
        <v>157</v>
      </c>
      <c r="F67" s="334"/>
      <c r="G67" s="19">
        <v>0</v>
      </c>
      <c r="H67" s="3">
        <f t="shared" si="4"/>
        <v>0</v>
      </c>
    </row>
    <row r="68" spans="1:8" s="1" customFormat="1" ht="24.95" customHeight="1" x14ac:dyDescent="0.2">
      <c r="A68" s="87" t="s">
        <v>13</v>
      </c>
      <c r="B68" s="87" t="s">
        <v>33</v>
      </c>
      <c r="C68" s="87" t="s">
        <v>368</v>
      </c>
      <c r="D68" s="87" t="s">
        <v>11</v>
      </c>
      <c r="E68" s="101" t="s">
        <v>275</v>
      </c>
      <c r="F68" s="99" t="s">
        <v>51</v>
      </c>
      <c r="G68" s="89" t="s">
        <v>14</v>
      </c>
      <c r="H68" s="90">
        <v>0</v>
      </c>
    </row>
    <row r="69" spans="1:8" s="1" customFormat="1" ht="24.95" customHeight="1" x14ac:dyDescent="0.2">
      <c r="A69" s="13">
        <v>0</v>
      </c>
      <c r="B69" s="13"/>
      <c r="C69" s="13" t="s">
        <v>295</v>
      </c>
      <c r="D69" s="18" t="s">
        <v>380</v>
      </c>
      <c r="E69" s="18" t="s">
        <v>158</v>
      </c>
      <c r="F69" s="333"/>
      <c r="G69" s="19">
        <v>0.99</v>
      </c>
      <c r="H69" s="3">
        <f>A69*G69</f>
        <v>0</v>
      </c>
    </row>
    <row r="70" spans="1:8" s="1" customFormat="1" ht="24.95" customHeight="1" x14ac:dyDescent="0.2">
      <c r="A70" s="13"/>
      <c r="B70" s="13"/>
      <c r="C70" s="13" t="s">
        <v>295</v>
      </c>
      <c r="D70" s="18" t="s">
        <v>381</v>
      </c>
      <c r="E70" s="18" t="s">
        <v>158</v>
      </c>
      <c r="F70" s="334"/>
      <c r="G70" s="19">
        <v>0.99</v>
      </c>
      <c r="H70" s="3">
        <f t="shared" ref="H70:H77" si="5">A70*G70</f>
        <v>0</v>
      </c>
    </row>
    <row r="71" spans="1:8" s="1" customFormat="1" ht="24.95" customHeight="1" x14ac:dyDescent="0.2">
      <c r="A71" s="13"/>
      <c r="B71" s="13"/>
      <c r="C71" s="13" t="s">
        <v>295</v>
      </c>
      <c r="D71" s="18" t="s">
        <v>382</v>
      </c>
      <c r="E71" s="18" t="s">
        <v>158</v>
      </c>
      <c r="F71" s="334"/>
      <c r="G71" s="19">
        <v>0.99</v>
      </c>
      <c r="H71" s="3">
        <f t="shared" si="5"/>
        <v>0</v>
      </c>
    </row>
    <row r="72" spans="1:8" s="1" customFormat="1" ht="24.95" customHeight="1" x14ac:dyDescent="0.2">
      <c r="A72" s="13"/>
      <c r="B72" s="13"/>
      <c r="C72" s="13" t="s">
        <v>295</v>
      </c>
      <c r="D72" s="18" t="s">
        <v>383</v>
      </c>
      <c r="E72" s="18" t="s">
        <v>158</v>
      </c>
      <c r="F72" s="334"/>
      <c r="G72" s="19">
        <v>0.99</v>
      </c>
      <c r="H72" s="3">
        <f t="shared" si="5"/>
        <v>0</v>
      </c>
    </row>
    <row r="73" spans="1:8" s="1" customFormat="1" ht="24.95" customHeight="1" x14ac:dyDescent="0.2">
      <c r="A73" s="13"/>
      <c r="B73" s="13"/>
      <c r="C73" s="13" t="s">
        <v>295</v>
      </c>
      <c r="D73" s="18" t="s">
        <v>384</v>
      </c>
      <c r="E73" s="18" t="s">
        <v>158</v>
      </c>
      <c r="F73" s="334"/>
      <c r="G73" s="19">
        <v>0.99</v>
      </c>
      <c r="H73" s="3">
        <f t="shared" si="5"/>
        <v>0</v>
      </c>
    </row>
    <row r="74" spans="1:8" s="1" customFormat="1" ht="24.95" customHeight="1" x14ac:dyDescent="0.2">
      <c r="A74" s="13"/>
      <c r="B74" s="13"/>
      <c r="C74" s="13" t="s">
        <v>295</v>
      </c>
      <c r="D74" s="18" t="s">
        <v>385</v>
      </c>
      <c r="E74" s="18" t="s">
        <v>158</v>
      </c>
      <c r="F74" s="334"/>
      <c r="G74" s="19">
        <v>0.99</v>
      </c>
      <c r="H74" s="3">
        <f t="shared" si="5"/>
        <v>0</v>
      </c>
    </row>
    <row r="75" spans="1:8" s="1" customFormat="1" ht="24.95" customHeight="1" x14ac:dyDescent="0.2">
      <c r="A75" s="13"/>
      <c r="B75" s="13"/>
      <c r="C75" s="13" t="s">
        <v>295</v>
      </c>
      <c r="D75" s="18" t="s">
        <v>386</v>
      </c>
      <c r="E75" s="18" t="s">
        <v>158</v>
      </c>
      <c r="F75" s="334"/>
      <c r="G75" s="19">
        <v>0.99</v>
      </c>
      <c r="H75" s="3">
        <f t="shared" si="5"/>
        <v>0</v>
      </c>
    </row>
    <row r="76" spans="1:8" s="1" customFormat="1" ht="24.95" customHeight="1" x14ac:dyDescent="0.2">
      <c r="A76" s="13"/>
      <c r="B76" s="13"/>
      <c r="C76" s="13" t="s">
        <v>295</v>
      </c>
      <c r="D76" s="18" t="s">
        <v>387</v>
      </c>
      <c r="E76" s="18" t="s">
        <v>158</v>
      </c>
      <c r="F76" s="334"/>
      <c r="G76" s="19">
        <v>0.99</v>
      </c>
      <c r="H76" s="3">
        <f t="shared" si="5"/>
        <v>0</v>
      </c>
    </row>
    <row r="77" spans="1:8" s="1" customFormat="1" ht="24.95" customHeight="1" x14ac:dyDescent="0.2">
      <c r="A77" s="13"/>
      <c r="B77" s="13"/>
      <c r="C77" s="13" t="s">
        <v>295</v>
      </c>
      <c r="D77" s="18" t="s">
        <v>388</v>
      </c>
      <c r="E77" s="18" t="s">
        <v>158</v>
      </c>
      <c r="F77" s="334"/>
      <c r="G77" s="19">
        <v>0.99</v>
      </c>
      <c r="H77" s="3">
        <f t="shared" si="5"/>
        <v>0</v>
      </c>
    </row>
    <row r="78" spans="1:8" s="1" customFormat="1" ht="24.95" customHeight="1" x14ac:dyDescent="0.2">
      <c r="A78" s="87" t="s">
        <v>13</v>
      </c>
      <c r="B78" s="87" t="s">
        <v>33</v>
      </c>
      <c r="C78" s="87" t="s">
        <v>368</v>
      </c>
      <c r="D78" s="87" t="s">
        <v>11</v>
      </c>
      <c r="E78" s="101" t="s">
        <v>275</v>
      </c>
      <c r="F78" s="99" t="s">
        <v>51</v>
      </c>
      <c r="G78" s="89" t="s">
        <v>14</v>
      </c>
      <c r="H78" s="90">
        <v>0</v>
      </c>
    </row>
    <row r="79" spans="1:8" s="1" customFormat="1" ht="24.95" customHeight="1" x14ac:dyDescent="0.2">
      <c r="A79" s="13">
        <v>0</v>
      </c>
      <c r="B79" s="13"/>
      <c r="C79" s="13" t="s">
        <v>295</v>
      </c>
      <c r="D79" s="18" t="s">
        <v>380</v>
      </c>
      <c r="E79" s="49" t="s">
        <v>159</v>
      </c>
      <c r="F79" s="333"/>
      <c r="G79" s="19">
        <v>0</v>
      </c>
      <c r="H79" s="3">
        <f>A79*G79</f>
        <v>0</v>
      </c>
    </row>
    <row r="80" spans="1:8" s="1" customFormat="1" ht="24.95" customHeight="1" x14ac:dyDescent="0.2">
      <c r="A80" s="13"/>
      <c r="B80" s="13"/>
      <c r="C80" s="13" t="s">
        <v>295</v>
      </c>
      <c r="D80" s="18" t="s">
        <v>381</v>
      </c>
      <c r="E80" s="49" t="s">
        <v>159</v>
      </c>
      <c r="F80" s="334"/>
      <c r="G80" s="19">
        <v>0</v>
      </c>
      <c r="H80" s="3">
        <f t="shared" ref="H80:H87" si="6">A80*G80</f>
        <v>0</v>
      </c>
    </row>
    <row r="81" spans="1:8" s="1" customFormat="1" ht="24.95" customHeight="1" x14ac:dyDescent="0.2">
      <c r="A81" s="13"/>
      <c r="B81" s="13"/>
      <c r="C81" s="13" t="s">
        <v>295</v>
      </c>
      <c r="D81" s="18" t="s">
        <v>382</v>
      </c>
      <c r="E81" s="49" t="s">
        <v>159</v>
      </c>
      <c r="F81" s="334"/>
      <c r="G81" s="19">
        <v>0</v>
      </c>
      <c r="H81" s="3">
        <f t="shared" si="6"/>
        <v>0</v>
      </c>
    </row>
    <row r="82" spans="1:8" s="1" customFormat="1" ht="24.95" customHeight="1" x14ac:dyDescent="0.2">
      <c r="A82" s="13"/>
      <c r="B82" s="13"/>
      <c r="C82" s="13" t="s">
        <v>295</v>
      </c>
      <c r="D82" s="18" t="s">
        <v>383</v>
      </c>
      <c r="E82" s="49" t="s">
        <v>159</v>
      </c>
      <c r="F82" s="334"/>
      <c r="G82" s="19">
        <v>0</v>
      </c>
      <c r="H82" s="3">
        <f t="shared" si="6"/>
        <v>0</v>
      </c>
    </row>
    <row r="83" spans="1:8" s="1" customFormat="1" ht="24.95" customHeight="1" x14ac:dyDescent="0.2">
      <c r="A83" s="13"/>
      <c r="B83" s="13"/>
      <c r="C83" s="13" t="s">
        <v>295</v>
      </c>
      <c r="D83" s="18" t="s">
        <v>384</v>
      </c>
      <c r="E83" s="49" t="s">
        <v>159</v>
      </c>
      <c r="F83" s="334"/>
      <c r="G83" s="19">
        <v>0</v>
      </c>
      <c r="H83" s="3">
        <f t="shared" si="6"/>
        <v>0</v>
      </c>
    </row>
    <row r="84" spans="1:8" s="1" customFormat="1" ht="24.95" customHeight="1" x14ac:dyDescent="0.2">
      <c r="A84" s="13"/>
      <c r="B84" s="13"/>
      <c r="C84" s="13" t="s">
        <v>295</v>
      </c>
      <c r="D84" s="18" t="s">
        <v>385</v>
      </c>
      <c r="E84" s="49" t="s">
        <v>159</v>
      </c>
      <c r="F84" s="334"/>
      <c r="G84" s="19">
        <v>0</v>
      </c>
      <c r="H84" s="3">
        <f t="shared" si="6"/>
        <v>0</v>
      </c>
    </row>
    <row r="85" spans="1:8" s="1" customFormat="1" ht="24.95" customHeight="1" x14ac:dyDescent="0.2">
      <c r="A85" s="13"/>
      <c r="B85" s="13"/>
      <c r="C85" s="13" t="s">
        <v>295</v>
      </c>
      <c r="D85" s="18" t="s">
        <v>386</v>
      </c>
      <c r="E85" s="49" t="s">
        <v>159</v>
      </c>
      <c r="F85" s="334"/>
      <c r="G85" s="19">
        <v>0</v>
      </c>
      <c r="H85" s="3">
        <f>A85*G85</f>
        <v>0</v>
      </c>
    </row>
    <row r="86" spans="1:8" s="1" customFormat="1" ht="24.95" customHeight="1" x14ac:dyDescent="0.2">
      <c r="A86" s="13"/>
      <c r="B86" s="13"/>
      <c r="C86" s="13" t="s">
        <v>295</v>
      </c>
      <c r="D86" s="18" t="s">
        <v>387</v>
      </c>
      <c r="E86" s="49" t="s">
        <v>159</v>
      </c>
      <c r="F86" s="334"/>
      <c r="G86" s="19">
        <v>0</v>
      </c>
      <c r="H86" s="3">
        <f t="shared" si="6"/>
        <v>0</v>
      </c>
    </row>
    <row r="87" spans="1:8" s="1" customFormat="1" ht="24.95" customHeight="1" x14ac:dyDescent="0.2">
      <c r="A87" s="13"/>
      <c r="B87" s="13"/>
      <c r="C87" s="13" t="s">
        <v>295</v>
      </c>
      <c r="D87" s="18" t="s">
        <v>388</v>
      </c>
      <c r="E87" s="49" t="s">
        <v>159</v>
      </c>
      <c r="F87" s="334"/>
      <c r="G87" s="19">
        <v>0</v>
      </c>
      <c r="H87" s="3">
        <f t="shared" si="6"/>
        <v>0</v>
      </c>
    </row>
    <row r="88" spans="1:8" s="1" customFormat="1" ht="24.95" customHeight="1" x14ac:dyDescent="0.2">
      <c r="A88" s="87" t="s">
        <v>13</v>
      </c>
      <c r="B88" s="87" t="s">
        <v>33</v>
      </c>
      <c r="C88" s="87" t="s">
        <v>368</v>
      </c>
      <c r="D88" s="87" t="s">
        <v>11</v>
      </c>
      <c r="E88" s="101" t="s">
        <v>275</v>
      </c>
      <c r="F88" s="99" t="s">
        <v>51</v>
      </c>
      <c r="G88" s="89">
        <v>0</v>
      </c>
      <c r="H88" s="90">
        <v>0</v>
      </c>
    </row>
    <row r="89" spans="1:8" s="1" customFormat="1" ht="24.95" customHeight="1" x14ac:dyDescent="0.2">
      <c r="A89" s="13">
        <v>0</v>
      </c>
      <c r="B89" s="13"/>
      <c r="C89" s="13" t="s">
        <v>295</v>
      </c>
      <c r="D89" s="18" t="s">
        <v>380</v>
      </c>
      <c r="E89" s="49" t="s">
        <v>160</v>
      </c>
      <c r="F89" s="333"/>
      <c r="G89" s="19">
        <v>0</v>
      </c>
      <c r="H89" s="3">
        <f>A89*G89</f>
        <v>0</v>
      </c>
    </row>
    <row r="90" spans="1:8" s="1" customFormat="1" ht="24.95" customHeight="1" x14ac:dyDescent="0.2">
      <c r="A90" s="13"/>
      <c r="B90" s="13"/>
      <c r="C90" s="13" t="s">
        <v>295</v>
      </c>
      <c r="D90" s="18" t="s">
        <v>381</v>
      </c>
      <c r="E90" s="49" t="s">
        <v>160</v>
      </c>
      <c r="F90" s="334"/>
      <c r="G90" s="19">
        <v>0</v>
      </c>
      <c r="H90" s="3">
        <f t="shared" ref="H90:H97" si="7">A90*G90</f>
        <v>0</v>
      </c>
    </row>
    <row r="91" spans="1:8" s="1" customFormat="1" ht="24.95" customHeight="1" x14ac:dyDescent="0.2">
      <c r="A91" s="13"/>
      <c r="B91" s="13"/>
      <c r="C91" s="13" t="s">
        <v>295</v>
      </c>
      <c r="D91" s="18" t="s">
        <v>382</v>
      </c>
      <c r="E91" s="49" t="s">
        <v>160</v>
      </c>
      <c r="F91" s="334"/>
      <c r="G91" s="19">
        <v>0</v>
      </c>
      <c r="H91" s="3">
        <f t="shared" si="7"/>
        <v>0</v>
      </c>
    </row>
    <row r="92" spans="1:8" s="1" customFormat="1" ht="24.95" customHeight="1" x14ac:dyDescent="0.2">
      <c r="A92" s="13"/>
      <c r="B92" s="13"/>
      <c r="C92" s="13" t="s">
        <v>295</v>
      </c>
      <c r="D92" s="18" t="s">
        <v>383</v>
      </c>
      <c r="E92" s="49" t="s">
        <v>160</v>
      </c>
      <c r="F92" s="334"/>
      <c r="G92" s="19">
        <v>0</v>
      </c>
      <c r="H92" s="3">
        <f t="shared" si="7"/>
        <v>0</v>
      </c>
    </row>
    <row r="93" spans="1:8" s="1" customFormat="1" ht="24.95" customHeight="1" x14ac:dyDescent="0.2">
      <c r="A93" s="13"/>
      <c r="B93" s="13"/>
      <c r="C93" s="13" t="s">
        <v>295</v>
      </c>
      <c r="D93" s="18" t="s">
        <v>384</v>
      </c>
      <c r="E93" s="49" t="s">
        <v>160</v>
      </c>
      <c r="F93" s="334"/>
      <c r="G93" s="19">
        <v>0</v>
      </c>
      <c r="H93" s="3">
        <f t="shared" si="7"/>
        <v>0</v>
      </c>
    </row>
    <row r="94" spans="1:8" s="1" customFormat="1" ht="24.95" customHeight="1" x14ac:dyDescent="0.2">
      <c r="A94" s="13"/>
      <c r="B94" s="13"/>
      <c r="C94" s="13" t="s">
        <v>295</v>
      </c>
      <c r="D94" s="18" t="s">
        <v>385</v>
      </c>
      <c r="E94" s="49" t="s">
        <v>160</v>
      </c>
      <c r="F94" s="334"/>
      <c r="G94" s="19">
        <v>0</v>
      </c>
      <c r="H94" s="3">
        <f t="shared" si="7"/>
        <v>0</v>
      </c>
    </row>
    <row r="95" spans="1:8" s="1" customFormat="1" ht="24.95" customHeight="1" x14ac:dyDescent="0.2">
      <c r="A95" s="13"/>
      <c r="B95" s="13"/>
      <c r="C95" s="13" t="s">
        <v>295</v>
      </c>
      <c r="D95" s="18" t="s">
        <v>386</v>
      </c>
      <c r="E95" s="49" t="s">
        <v>160</v>
      </c>
      <c r="F95" s="334"/>
      <c r="G95" s="19">
        <v>0</v>
      </c>
      <c r="H95" s="3">
        <f t="shared" si="7"/>
        <v>0</v>
      </c>
    </row>
    <row r="96" spans="1:8" s="1" customFormat="1" ht="24.95" customHeight="1" x14ac:dyDescent="0.2">
      <c r="A96" s="13"/>
      <c r="B96" s="13"/>
      <c r="C96" s="13" t="s">
        <v>295</v>
      </c>
      <c r="D96" s="18" t="s">
        <v>387</v>
      </c>
      <c r="E96" s="49" t="s">
        <v>160</v>
      </c>
      <c r="F96" s="334"/>
      <c r="G96" s="19">
        <v>0</v>
      </c>
      <c r="H96" s="3">
        <f t="shared" si="7"/>
        <v>0</v>
      </c>
    </row>
    <row r="97" spans="1:8" s="1" customFormat="1" ht="24.95" customHeight="1" x14ac:dyDescent="0.2">
      <c r="A97" s="13"/>
      <c r="B97" s="13"/>
      <c r="C97" s="13" t="s">
        <v>295</v>
      </c>
      <c r="D97" s="18" t="s">
        <v>388</v>
      </c>
      <c r="E97" s="49" t="s">
        <v>160</v>
      </c>
      <c r="F97" s="334"/>
      <c r="G97" s="19">
        <v>0</v>
      </c>
      <c r="H97" s="3">
        <f t="shared" si="7"/>
        <v>0</v>
      </c>
    </row>
    <row r="98" spans="1:8" s="1" customFormat="1" ht="24.95" customHeight="1" x14ac:dyDescent="0.2">
      <c r="A98" s="87" t="s">
        <v>13</v>
      </c>
      <c r="B98" s="87" t="s">
        <v>33</v>
      </c>
      <c r="C98" s="87" t="s">
        <v>368</v>
      </c>
      <c r="D98" s="87" t="s">
        <v>11</v>
      </c>
      <c r="E98" s="101" t="s">
        <v>275</v>
      </c>
      <c r="F98" s="99" t="s">
        <v>51</v>
      </c>
      <c r="G98" s="89" t="s">
        <v>14</v>
      </c>
      <c r="H98" s="90">
        <v>0</v>
      </c>
    </row>
    <row r="99" spans="1:8" s="1" customFormat="1" ht="24.95" customHeight="1" x14ac:dyDescent="0.2">
      <c r="A99" s="13">
        <v>0</v>
      </c>
      <c r="B99" s="13"/>
      <c r="C99" s="13" t="s">
        <v>296</v>
      </c>
      <c r="D99" s="18" t="s">
        <v>380</v>
      </c>
      <c r="E99" s="49" t="s">
        <v>161</v>
      </c>
      <c r="F99" s="333"/>
      <c r="G99" s="19">
        <v>1.0900000000000001</v>
      </c>
      <c r="H99" s="3">
        <f>A99*G99</f>
        <v>0</v>
      </c>
    </row>
    <row r="100" spans="1:8" s="1" customFormat="1" ht="24.95" customHeight="1" x14ac:dyDescent="0.2">
      <c r="A100" s="13"/>
      <c r="B100" s="13"/>
      <c r="C100" s="13" t="s">
        <v>296</v>
      </c>
      <c r="D100" s="18" t="s">
        <v>381</v>
      </c>
      <c r="E100" s="49" t="s">
        <v>161</v>
      </c>
      <c r="F100" s="334"/>
      <c r="G100" s="19">
        <v>1.0900000000000001</v>
      </c>
      <c r="H100" s="3">
        <f t="shared" ref="H100:H107" si="8">A100*G100</f>
        <v>0</v>
      </c>
    </row>
    <row r="101" spans="1:8" s="1" customFormat="1" ht="24.95" customHeight="1" x14ac:dyDescent="0.2">
      <c r="A101" s="13"/>
      <c r="B101" s="13"/>
      <c r="C101" s="13" t="s">
        <v>296</v>
      </c>
      <c r="D101" s="18" t="s">
        <v>382</v>
      </c>
      <c r="E101" s="49" t="s">
        <v>161</v>
      </c>
      <c r="F101" s="334"/>
      <c r="G101" s="19">
        <v>1.0900000000000001</v>
      </c>
      <c r="H101" s="3">
        <f t="shared" si="8"/>
        <v>0</v>
      </c>
    </row>
    <row r="102" spans="1:8" s="1" customFormat="1" ht="24.95" customHeight="1" x14ac:dyDescent="0.2">
      <c r="A102" s="13"/>
      <c r="B102" s="13"/>
      <c r="C102" s="13" t="s">
        <v>296</v>
      </c>
      <c r="D102" s="18" t="s">
        <v>383</v>
      </c>
      <c r="E102" s="49" t="s">
        <v>161</v>
      </c>
      <c r="F102" s="334"/>
      <c r="G102" s="19">
        <v>1.0900000000000001</v>
      </c>
      <c r="H102" s="3">
        <f t="shared" si="8"/>
        <v>0</v>
      </c>
    </row>
    <row r="103" spans="1:8" s="1" customFormat="1" ht="24.95" customHeight="1" x14ac:dyDescent="0.2">
      <c r="A103" s="13"/>
      <c r="B103" s="13"/>
      <c r="C103" s="13" t="s">
        <v>296</v>
      </c>
      <c r="D103" s="18" t="s">
        <v>384</v>
      </c>
      <c r="E103" s="49" t="s">
        <v>161</v>
      </c>
      <c r="F103" s="334"/>
      <c r="G103" s="19">
        <v>1.0900000000000001</v>
      </c>
      <c r="H103" s="3">
        <f t="shared" si="8"/>
        <v>0</v>
      </c>
    </row>
    <row r="104" spans="1:8" s="1" customFormat="1" ht="24.95" customHeight="1" x14ac:dyDescent="0.2">
      <c r="A104" s="13"/>
      <c r="B104" s="13"/>
      <c r="C104" s="13" t="s">
        <v>296</v>
      </c>
      <c r="D104" s="18" t="s">
        <v>385</v>
      </c>
      <c r="E104" s="49" t="s">
        <v>161</v>
      </c>
      <c r="F104" s="334"/>
      <c r="G104" s="19">
        <v>1.0900000000000001</v>
      </c>
      <c r="H104" s="3">
        <f t="shared" si="8"/>
        <v>0</v>
      </c>
    </row>
    <row r="105" spans="1:8" s="1" customFormat="1" ht="24.95" customHeight="1" x14ac:dyDescent="0.2">
      <c r="A105" s="13"/>
      <c r="B105" s="13"/>
      <c r="C105" s="13" t="s">
        <v>296</v>
      </c>
      <c r="D105" s="18" t="s">
        <v>386</v>
      </c>
      <c r="E105" s="49" t="s">
        <v>161</v>
      </c>
      <c r="F105" s="334"/>
      <c r="G105" s="19">
        <v>1.0900000000000001</v>
      </c>
      <c r="H105" s="3">
        <f t="shared" si="8"/>
        <v>0</v>
      </c>
    </row>
    <row r="106" spans="1:8" s="1" customFormat="1" ht="24.95" customHeight="1" x14ac:dyDescent="0.2">
      <c r="A106" s="13"/>
      <c r="B106" s="13"/>
      <c r="C106" s="13" t="s">
        <v>296</v>
      </c>
      <c r="D106" s="18" t="s">
        <v>387</v>
      </c>
      <c r="E106" s="49" t="s">
        <v>161</v>
      </c>
      <c r="F106" s="334"/>
      <c r="G106" s="19">
        <v>1.0900000000000001</v>
      </c>
      <c r="H106" s="3">
        <f t="shared" si="8"/>
        <v>0</v>
      </c>
    </row>
    <row r="107" spans="1:8" s="1" customFormat="1" ht="24.95" customHeight="1" x14ac:dyDescent="0.2">
      <c r="A107" s="13"/>
      <c r="B107" s="13"/>
      <c r="C107" s="13" t="s">
        <v>296</v>
      </c>
      <c r="D107" s="18" t="s">
        <v>388</v>
      </c>
      <c r="E107" s="49" t="s">
        <v>161</v>
      </c>
      <c r="F107" s="334"/>
      <c r="G107" s="19">
        <v>1.0900000000000001</v>
      </c>
      <c r="H107" s="3">
        <f t="shared" si="8"/>
        <v>0</v>
      </c>
    </row>
    <row r="108" spans="1:8" s="1" customFormat="1" ht="24.95" customHeight="1" x14ac:dyDescent="0.2">
      <c r="A108" s="87" t="s">
        <v>13</v>
      </c>
      <c r="B108" s="87" t="s">
        <v>33</v>
      </c>
      <c r="C108" s="87" t="s">
        <v>368</v>
      </c>
      <c r="D108" s="87" t="s">
        <v>11</v>
      </c>
      <c r="E108" s="101" t="s">
        <v>275</v>
      </c>
      <c r="F108" s="99" t="s">
        <v>51</v>
      </c>
      <c r="G108" s="89" t="s">
        <v>14</v>
      </c>
      <c r="H108" s="90">
        <v>0</v>
      </c>
    </row>
    <row r="109" spans="1:8" s="1" customFormat="1" ht="24.95" customHeight="1" x14ac:dyDescent="0.2">
      <c r="A109" s="13">
        <v>0</v>
      </c>
      <c r="B109" s="13"/>
      <c r="C109" s="13" t="s">
        <v>296</v>
      </c>
      <c r="D109" s="18" t="s">
        <v>380</v>
      </c>
      <c r="E109" s="49" t="s">
        <v>162</v>
      </c>
      <c r="F109" s="333"/>
      <c r="G109" s="19">
        <v>0</v>
      </c>
      <c r="H109" s="3">
        <f>A109*G109</f>
        <v>0</v>
      </c>
    </row>
    <row r="110" spans="1:8" s="1" customFormat="1" ht="24.95" customHeight="1" x14ac:dyDescent="0.2">
      <c r="A110" s="13"/>
      <c r="B110" s="13"/>
      <c r="C110" s="13" t="s">
        <v>296</v>
      </c>
      <c r="D110" s="18" t="s">
        <v>381</v>
      </c>
      <c r="E110" s="49" t="s">
        <v>162</v>
      </c>
      <c r="F110" s="334"/>
      <c r="G110" s="19">
        <v>0</v>
      </c>
      <c r="H110" s="3">
        <f t="shared" ref="H110:H117" si="9">A110*G110</f>
        <v>0</v>
      </c>
    </row>
    <row r="111" spans="1:8" s="1" customFormat="1" ht="24.95" customHeight="1" x14ac:dyDescent="0.2">
      <c r="A111" s="13"/>
      <c r="B111" s="13"/>
      <c r="C111" s="13" t="s">
        <v>296</v>
      </c>
      <c r="D111" s="18" t="s">
        <v>382</v>
      </c>
      <c r="E111" s="49" t="s">
        <v>162</v>
      </c>
      <c r="F111" s="334"/>
      <c r="G111" s="19">
        <v>0</v>
      </c>
      <c r="H111" s="3">
        <f t="shared" si="9"/>
        <v>0</v>
      </c>
    </row>
    <row r="112" spans="1:8" s="1" customFormat="1" ht="24.95" customHeight="1" x14ac:dyDescent="0.2">
      <c r="A112" s="13"/>
      <c r="B112" s="13"/>
      <c r="C112" s="13" t="s">
        <v>296</v>
      </c>
      <c r="D112" s="18" t="s">
        <v>383</v>
      </c>
      <c r="E112" s="49" t="s">
        <v>162</v>
      </c>
      <c r="F112" s="334"/>
      <c r="G112" s="19">
        <v>0</v>
      </c>
      <c r="H112" s="3">
        <f t="shared" si="9"/>
        <v>0</v>
      </c>
    </row>
    <row r="113" spans="1:8" s="1" customFormat="1" ht="24.95" customHeight="1" x14ac:dyDescent="0.2">
      <c r="A113" s="13"/>
      <c r="B113" s="13"/>
      <c r="C113" s="13" t="s">
        <v>296</v>
      </c>
      <c r="D113" s="18" t="s">
        <v>384</v>
      </c>
      <c r="E113" s="49" t="s">
        <v>162</v>
      </c>
      <c r="F113" s="334"/>
      <c r="G113" s="19">
        <v>0</v>
      </c>
      <c r="H113" s="3">
        <f t="shared" si="9"/>
        <v>0</v>
      </c>
    </row>
    <row r="114" spans="1:8" s="1" customFormat="1" ht="24.95" customHeight="1" x14ac:dyDescent="0.2">
      <c r="A114" s="13"/>
      <c r="B114" s="13"/>
      <c r="C114" s="13" t="s">
        <v>296</v>
      </c>
      <c r="D114" s="18" t="s">
        <v>385</v>
      </c>
      <c r="E114" s="49" t="s">
        <v>162</v>
      </c>
      <c r="F114" s="334"/>
      <c r="G114" s="19">
        <v>0</v>
      </c>
      <c r="H114" s="3">
        <f t="shared" si="9"/>
        <v>0</v>
      </c>
    </row>
    <row r="115" spans="1:8" s="1" customFormat="1" ht="24.95" customHeight="1" x14ac:dyDescent="0.2">
      <c r="A115" s="13"/>
      <c r="B115" s="13"/>
      <c r="C115" s="13" t="s">
        <v>296</v>
      </c>
      <c r="D115" s="18" t="s">
        <v>386</v>
      </c>
      <c r="E115" s="49" t="s">
        <v>162</v>
      </c>
      <c r="F115" s="334"/>
      <c r="G115" s="19">
        <v>0</v>
      </c>
      <c r="H115" s="3">
        <f t="shared" si="9"/>
        <v>0</v>
      </c>
    </row>
    <row r="116" spans="1:8" s="1" customFormat="1" ht="24.95" customHeight="1" x14ac:dyDescent="0.2">
      <c r="A116" s="13"/>
      <c r="B116" s="13"/>
      <c r="C116" s="13" t="s">
        <v>296</v>
      </c>
      <c r="D116" s="18" t="s">
        <v>387</v>
      </c>
      <c r="E116" s="49" t="s">
        <v>162</v>
      </c>
      <c r="F116" s="334"/>
      <c r="G116" s="19">
        <v>0</v>
      </c>
      <c r="H116" s="3">
        <f t="shared" si="9"/>
        <v>0</v>
      </c>
    </row>
    <row r="117" spans="1:8" s="1" customFormat="1" ht="24.95" customHeight="1" x14ac:dyDescent="0.2">
      <c r="A117" s="13"/>
      <c r="B117" s="13"/>
      <c r="C117" s="13" t="s">
        <v>296</v>
      </c>
      <c r="D117" s="18" t="s">
        <v>388</v>
      </c>
      <c r="E117" s="49" t="s">
        <v>162</v>
      </c>
      <c r="F117" s="334"/>
      <c r="G117" s="19">
        <v>0</v>
      </c>
      <c r="H117" s="3">
        <f t="shared" si="9"/>
        <v>0</v>
      </c>
    </row>
    <row r="118" spans="1:8" s="1" customFormat="1" ht="24.95" customHeight="1" x14ac:dyDescent="0.2">
      <c r="A118" s="87" t="s">
        <v>13</v>
      </c>
      <c r="B118" s="87" t="s">
        <v>33</v>
      </c>
      <c r="C118" s="87" t="s">
        <v>368</v>
      </c>
      <c r="D118" s="87" t="s">
        <v>11</v>
      </c>
      <c r="E118" s="101" t="s">
        <v>275</v>
      </c>
      <c r="F118" s="99" t="s">
        <v>51</v>
      </c>
      <c r="G118" s="89" t="s">
        <v>14</v>
      </c>
      <c r="H118" s="90">
        <v>0</v>
      </c>
    </row>
    <row r="119" spans="1:8" s="1" customFormat="1" ht="24.95" customHeight="1" x14ac:dyDescent="0.2">
      <c r="A119" s="13">
        <v>0</v>
      </c>
      <c r="B119" s="13"/>
      <c r="C119" s="13" t="s">
        <v>296</v>
      </c>
      <c r="D119" s="18" t="s">
        <v>380</v>
      </c>
      <c r="E119" s="49" t="s">
        <v>163</v>
      </c>
      <c r="F119" s="333"/>
      <c r="G119" s="19">
        <v>0</v>
      </c>
      <c r="H119" s="3">
        <f>A119*G119</f>
        <v>0</v>
      </c>
    </row>
    <row r="120" spans="1:8" s="1" customFormat="1" ht="24.95" customHeight="1" x14ac:dyDescent="0.2">
      <c r="A120" s="13"/>
      <c r="B120" s="13"/>
      <c r="C120" s="13" t="s">
        <v>296</v>
      </c>
      <c r="D120" s="18" t="s">
        <v>381</v>
      </c>
      <c r="E120" s="49" t="s">
        <v>163</v>
      </c>
      <c r="F120" s="334"/>
      <c r="G120" s="19">
        <v>0</v>
      </c>
      <c r="H120" s="3">
        <f t="shared" ref="H120:H127" si="10">A120*G120</f>
        <v>0</v>
      </c>
    </row>
    <row r="121" spans="1:8" s="1" customFormat="1" ht="24.95" customHeight="1" x14ac:dyDescent="0.2">
      <c r="A121" s="13"/>
      <c r="B121" s="13"/>
      <c r="C121" s="13" t="s">
        <v>296</v>
      </c>
      <c r="D121" s="18" t="s">
        <v>382</v>
      </c>
      <c r="E121" s="49" t="s">
        <v>163</v>
      </c>
      <c r="F121" s="334"/>
      <c r="G121" s="19">
        <v>0</v>
      </c>
      <c r="H121" s="3">
        <f t="shared" si="10"/>
        <v>0</v>
      </c>
    </row>
    <row r="122" spans="1:8" s="1" customFormat="1" ht="24.95" customHeight="1" x14ac:dyDescent="0.2">
      <c r="A122" s="13"/>
      <c r="B122" s="13"/>
      <c r="C122" s="13" t="s">
        <v>296</v>
      </c>
      <c r="D122" s="18" t="s">
        <v>383</v>
      </c>
      <c r="E122" s="49" t="s">
        <v>163</v>
      </c>
      <c r="F122" s="334"/>
      <c r="G122" s="19">
        <v>0</v>
      </c>
      <c r="H122" s="3">
        <f t="shared" si="10"/>
        <v>0</v>
      </c>
    </row>
    <row r="123" spans="1:8" s="1" customFormat="1" ht="24.95" customHeight="1" x14ac:dyDescent="0.2">
      <c r="A123" s="13"/>
      <c r="B123" s="13"/>
      <c r="C123" s="13" t="s">
        <v>296</v>
      </c>
      <c r="D123" s="18" t="s">
        <v>384</v>
      </c>
      <c r="E123" s="49" t="s">
        <v>163</v>
      </c>
      <c r="F123" s="334"/>
      <c r="G123" s="19">
        <v>0</v>
      </c>
      <c r="H123" s="3">
        <f t="shared" si="10"/>
        <v>0</v>
      </c>
    </row>
    <row r="124" spans="1:8" s="1" customFormat="1" ht="24.95" customHeight="1" x14ac:dyDescent="0.2">
      <c r="A124" s="13"/>
      <c r="B124" s="13"/>
      <c r="C124" s="13" t="s">
        <v>296</v>
      </c>
      <c r="D124" s="18" t="s">
        <v>385</v>
      </c>
      <c r="E124" s="49" t="s">
        <v>163</v>
      </c>
      <c r="F124" s="334"/>
      <c r="G124" s="19">
        <v>0</v>
      </c>
      <c r="H124" s="3">
        <f t="shared" si="10"/>
        <v>0</v>
      </c>
    </row>
    <row r="125" spans="1:8" s="1" customFormat="1" ht="24.95" customHeight="1" x14ac:dyDescent="0.2">
      <c r="A125" s="13"/>
      <c r="B125" s="13"/>
      <c r="C125" s="13" t="s">
        <v>296</v>
      </c>
      <c r="D125" s="18" t="s">
        <v>386</v>
      </c>
      <c r="E125" s="49" t="s">
        <v>163</v>
      </c>
      <c r="F125" s="334"/>
      <c r="G125" s="19">
        <v>0</v>
      </c>
      <c r="H125" s="3">
        <f t="shared" si="10"/>
        <v>0</v>
      </c>
    </row>
    <row r="126" spans="1:8" s="1" customFormat="1" ht="24.95" customHeight="1" x14ac:dyDescent="0.2">
      <c r="A126" s="13"/>
      <c r="B126" s="13"/>
      <c r="C126" s="13" t="s">
        <v>296</v>
      </c>
      <c r="D126" s="18" t="s">
        <v>387</v>
      </c>
      <c r="E126" s="49" t="s">
        <v>163</v>
      </c>
      <c r="F126" s="334"/>
      <c r="G126" s="19">
        <v>0</v>
      </c>
      <c r="H126" s="3">
        <f t="shared" si="10"/>
        <v>0</v>
      </c>
    </row>
    <row r="127" spans="1:8" s="1" customFormat="1" ht="24.95" customHeight="1" x14ac:dyDescent="0.2">
      <c r="A127" s="13"/>
      <c r="B127" s="13"/>
      <c r="C127" s="13" t="s">
        <v>296</v>
      </c>
      <c r="D127" s="18" t="s">
        <v>388</v>
      </c>
      <c r="E127" s="49" t="s">
        <v>163</v>
      </c>
      <c r="F127" s="334"/>
      <c r="G127" s="19">
        <v>0</v>
      </c>
      <c r="H127" s="3">
        <f t="shared" si="10"/>
        <v>0</v>
      </c>
    </row>
    <row r="128" spans="1:8" s="1" customFormat="1" ht="24.95" customHeight="1" x14ac:dyDescent="0.2">
      <c r="A128" s="87" t="s">
        <v>13</v>
      </c>
      <c r="B128" s="87" t="s">
        <v>33</v>
      </c>
      <c r="C128" s="87" t="s">
        <v>368</v>
      </c>
      <c r="D128" s="87" t="s">
        <v>11</v>
      </c>
      <c r="E128" s="101" t="s">
        <v>275</v>
      </c>
      <c r="F128" s="99" t="s">
        <v>51</v>
      </c>
      <c r="G128" s="89" t="s">
        <v>14</v>
      </c>
      <c r="H128" s="90">
        <v>0</v>
      </c>
    </row>
    <row r="129" spans="1:8" s="1" customFormat="1" ht="24.95" customHeight="1" x14ac:dyDescent="0.2">
      <c r="A129" s="13">
        <v>0</v>
      </c>
      <c r="B129" s="13"/>
      <c r="C129" s="13" t="s">
        <v>297</v>
      </c>
      <c r="D129" s="18" t="s">
        <v>380</v>
      </c>
      <c r="E129" s="18" t="s">
        <v>164</v>
      </c>
      <c r="F129" s="333"/>
      <c r="G129" s="19">
        <v>1.6</v>
      </c>
      <c r="H129" s="3">
        <f>A129*G129</f>
        <v>0</v>
      </c>
    </row>
    <row r="130" spans="1:8" s="1" customFormat="1" ht="24.95" customHeight="1" x14ac:dyDescent="0.2">
      <c r="A130" s="13"/>
      <c r="B130" s="13"/>
      <c r="C130" s="13" t="s">
        <v>297</v>
      </c>
      <c r="D130" s="18" t="s">
        <v>381</v>
      </c>
      <c r="E130" s="18" t="s">
        <v>164</v>
      </c>
      <c r="F130" s="334"/>
      <c r="G130" s="19">
        <v>1.6</v>
      </c>
      <c r="H130" s="3">
        <f t="shared" ref="H130:H137" si="11">A130*G130</f>
        <v>0</v>
      </c>
    </row>
    <row r="131" spans="1:8" s="1" customFormat="1" ht="24.95" customHeight="1" x14ac:dyDescent="0.2">
      <c r="A131" s="13"/>
      <c r="B131" s="13"/>
      <c r="C131" s="13" t="s">
        <v>297</v>
      </c>
      <c r="D131" s="18" t="s">
        <v>382</v>
      </c>
      <c r="E131" s="18" t="s">
        <v>164</v>
      </c>
      <c r="F131" s="334"/>
      <c r="G131" s="19">
        <v>1.6</v>
      </c>
      <c r="H131" s="3">
        <f t="shared" si="11"/>
        <v>0</v>
      </c>
    </row>
    <row r="132" spans="1:8" s="1" customFormat="1" ht="24.95" customHeight="1" x14ac:dyDescent="0.2">
      <c r="A132" s="13"/>
      <c r="B132" s="13"/>
      <c r="C132" s="13" t="s">
        <v>297</v>
      </c>
      <c r="D132" s="18" t="s">
        <v>383</v>
      </c>
      <c r="E132" s="18" t="s">
        <v>164</v>
      </c>
      <c r="F132" s="334"/>
      <c r="G132" s="19">
        <v>1.6</v>
      </c>
      <c r="H132" s="3">
        <f t="shared" si="11"/>
        <v>0</v>
      </c>
    </row>
    <row r="133" spans="1:8" s="1" customFormat="1" ht="24.95" customHeight="1" x14ac:dyDescent="0.2">
      <c r="A133" s="13"/>
      <c r="B133" s="13"/>
      <c r="C133" s="13" t="s">
        <v>297</v>
      </c>
      <c r="D133" s="18" t="s">
        <v>384</v>
      </c>
      <c r="E133" s="18" t="s">
        <v>164</v>
      </c>
      <c r="F133" s="334"/>
      <c r="G133" s="19">
        <v>1.6</v>
      </c>
      <c r="H133" s="3">
        <f t="shared" si="11"/>
        <v>0</v>
      </c>
    </row>
    <row r="134" spans="1:8" s="1" customFormat="1" ht="24.95" customHeight="1" x14ac:dyDescent="0.2">
      <c r="A134" s="13"/>
      <c r="B134" s="13"/>
      <c r="C134" s="13" t="s">
        <v>297</v>
      </c>
      <c r="D134" s="18" t="s">
        <v>385</v>
      </c>
      <c r="E134" s="18" t="s">
        <v>164</v>
      </c>
      <c r="F134" s="334"/>
      <c r="G134" s="19">
        <v>1.6</v>
      </c>
      <c r="H134" s="3">
        <f t="shared" si="11"/>
        <v>0</v>
      </c>
    </row>
    <row r="135" spans="1:8" s="1" customFormat="1" ht="24.95" customHeight="1" x14ac:dyDescent="0.2">
      <c r="A135" s="13"/>
      <c r="B135" s="13"/>
      <c r="C135" s="13" t="s">
        <v>297</v>
      </c>
      <c r="D135" s="18" t="s">
        <v>386</v>
      </c>
      <c r="E135" s="18" t="s">
        <v>164</v>
      </c>
      <c r="F135" s="334"/>
      <c r="G135" s="19">
        <v>1.6</v>
      </c>
      <c r="H135" s="3">
        <f t="shared" si="11"/>
        <v>0</v>
      </c>
    </row>
    <row r="136" spans="1:8" s="1" customFormat="1" ht="24.95" customHeight="1" x14ac:dyDescent="0.2">
      <c r="A136" s="13"/>
      <c r="B136" s="13"/>
      <c r="C136" s="13" t="s">
        <v>297</v>
      </c>
      <c r="D136" s="18" t="s">
        <v>387</v>
      </c>
      <c r="E136" s="18" t="s">
        <v>164</v>
      </c>
      <c r="F136" s="334"/>
      <c r="G136" s="19">
        <v>1.6</v>
      </c>
      <c r="H136" s="3">
        <f t="shared" si="11"/>
        <v>0</v>
      </c>
    </row>
    <row r="137" spans="1:8" s="1" customFormat="1" ht="24.95" customHeight="1" x14ac:dyDescent="0.2">
      <c r="A137" s="13"/>
      <c r="B137" s="13"/>
      <c r="C137" s="13" t="s">
        <v>297</v>
      </c>
      <c r="D137" s="18" t="s">
        <v>388</v>
      </c>
      <c r="E137" s="18" t="s">
        <v>164</v>
      </c>
      <c r="F137" s="334"/>
      <c r="G137" s="19">
        <v>1.6</v>
      </c>
      <c r="H137" s="3">
        <f t="shared" si="11"/>
        <v>0</v>
      </c>
    </row>
    <row r="138" spans="1:8" s="1" customFormat="1" ht="24.95" customHeight="1" x14ac:dyDescent="0.2">
      <c r="A138" s="87" t="s">
        <v>13</v>
      </c>
      <c r="B138" s="87" t="s">
        <v>33</v>
      </c>
      <c r="C138" s="87" t="s">
        <v>368</v>
      </c>
      <c r="D138" s="87" t="s">
        <v>11</v>
      </c>
      <c r="E138" s="102" t="s">
        <v>389</v>
      </c>
      <c r="F138" s="99" t="s">
        <v>51</v>
      </c>
      <c r="G138" s="89" t="s">
        <v>14</v>
      </c>
      <c r="H138" s="90">
        <v>0</v>
      </c>
    </row>
    <row r="139" spans="1:8" s="1" customFormat="1" ht="24.95" customHeight="1" x14ac:dyDescent="0.2">
      <c r="A139" s="13">
        <v>0</v>
      </c>
      <c r="B139" s="13">
        <v>0</v>
      </c>
      <c r="C139" s="13" t="s">
        <v>294</v>
      </c>
      <c r="D139" s="344"/>
      <c r="E139" s="59" t="s">
        <v>228</v>
      </c>
      <c r="F139" s="333"/>
      <c r="G139" s="19">
        <v>0</v>
      </c>
      <c r="H139" s="3">
        <f>A139*G139</f>
        <v>0</v>
      </c>
    </row>
    <row r="140" spans="1:8" s="1" customFormat="1" ht="24.95" customHeight="1" x14ac:dyDescent="0.2">
      <c r="A140" s="13">
        <v>0</v>
      </c>
      <c r="B140" s="13">
        <v>0</v>
      </c>
      <c r="C140" s="13" t="s">
        <v>295</v>
      </c>
      <c r="D140" s="345"/>
      <c r="E140" s="59" t="s">
        <v>229</v>
      </c>
      <c r="F140" s="334"/>
      <c r="G140" s="19">
        <v>0</v>
      </c>
      <c r="H140" s="3">
        <f>A140*G140</f>
        <v>0</v>
      </c>
    </row>
    <row r="141" spans="1:8" s="1" customFormat="1" ht="24.95" customHeight="1" x14ac:dyDescent="0.2">
      <c r="A141" s="13">
        <v>0</v>
      </c>
      <c r="B141" s="13">
        <v>0</v>
      </c>
      <c r="C141" s="13" t="s">
        <v>296</v>
      </c>
      <c r="D141" s="345"/>
      <c r="E141" s="59" t="s">
        <v>230</v>
      </c>
      <c r="F141" s="334"/>
      <c r="G141" s="19">
        <v>0</v>
      </c>
      <c r="H141" s="3">
        <f>A141*G141</f>
        <v>0</v>
      </c>
    </row>
    <row r="142" spans="1:8" s="1" customFormat="1" ht="24.95" customHeight="1" x14ac:dyDescent="0.2">
      <c r="A142" s="13">
        <v>0</v>
      </c>
      <c r="B142" s="13"/>
      <c r="C142" s="13" t="s">
        <v>297</v>
      </c>
      <c r="D142" s="346"/>
      <c r="E142" s="59" t="s">
        <v>231</v>
      </c>
      <c r="F142" s="335"/>
      <c r="G142" s="19">
        <v>0</v>
      </c>
      <c r="H142" s="3">
        <f>A142*G142</f>
        <v>0</v>
      </c>
    </row>
    <row r="143" spans="1:8" ht="20.25" x14ac:dyDescent="0.3">
      <c r="A143" s="347" t="s">
        <v>15</v>
      </c>
      <c r="B143" s="347"/>
      <c r="C143" s="347"/>
      <c r="D143" s="347"/>
      <c r="E143" s="347"/>
      <c r="F143" s="347"/>
      <c r="G143" s="347"/>
      <c r="H143" s="73">
        <f>SUM(H10:H142)</f>
        <v>0</v>
      </c>
    </row>
    <row r="144" spans="1:8" ht="23.25" x14ac:dyDescent="0.2">
      <c r="A144" s="313" t="s">
        <v>51</v>
      </c>
      <c r="B144" s="313"/>
      <c r="C144" s="313"/>
      <c r="D144" s="313"/>
      <c r="E144" s="313"/>
      <c r="F144" s="313"/>
      <c r="G144" s="313"/>
      <c r="H144" s="313"/>
    </row>
    <row r="145" spans="1:8" ht="23.25" x14ac:dyDescent="0.2">
      <c r="A145" s="314" t="s">
        <v>36</v>
      </c>
      <c r="B145" s="314"/>
      <c r="C145" s="314"/>
      <c r="D145" s="314"/>
      <c r="E145" s="314"/>
      <c r="F145" s="314"/>
      <c r="G145" s="314"/>
      <c r="H145" s="314"/>
    </row>
  </sheetData>
  <mergeCells count="29">
    <mergeCell ref="A145:H145"/>
    <mergeCell ref="F10:F19"/>
    <mergeCell ref="F21:F30"/>
    <mergeCell ref="F32:F39"/>
    <mergeCell ref="D139:D142"/>
    <mergeCell ref="F41:F48"/>
    <mergeCell ref="F59:F67"/>
    <mergeCell ref="F69:F77"/>
    <mergeCell ref="F79:F87"/>
    <mergeCell ref="F89:F97"/>
    <mergeCell ref="A143:G143"/>
    <mergeCell ref="A144:H144"/>
    <mergeCell ref="F99:F107"/>
    <mergeCell ref="F109:F117"/>
    <mergeCell ref="F119:F127"/>
    <mergeCell ref="F129:F137"/>
    <mergeCell ref="F139:F142"/>
    <mergeCell ref="A1:H1"/>
    <mergeCell ref="A7:B7"/>
    <mergeCell ref="C7:D7"/>
    <mergeCell ref="A6:H6"/>
    <mergeCell ref="A2:H2"/>
    <mergeCell ref="A3:H3"/>
    <mergeCell ref="A4:H4"/>
    <mergeCell ref="H7:H8"/>
    <mergeCell ref="G7:G8"/>
    <mergeCell ref="F7:F8"/>
    <mergeCell ref="A5:H5"/>
    <mergeCell ref="F50:F57"/>
  </mergeCells>
  <phoneticPr fontId="31" type="noConversion"/>
  <hyperlinks>
    <hyperlink ref="A7:B7" location="Table_of_Contents" display="Table of Contents" xr:uid="{00000000-0004-0000-0400-000000000000}"/>
    <hyperlink ref="C7:D7" location="Additional_Items" display="Add Items" xr:uid="{00000000-0004-0000-0400-000001000000}"/>
    <hyperlink ref="A144:H144" location="Summary" display="Summary" xr:uid="{00000000-0004-0000-0400-000002000000}"/>
    <hyperlink ref="A6:G6" location="Summary" display="Summary" xr:uid="{00000000-0004-0000-0400-000003000000}"/>
    <hyperlink ref="F9" location="Summary" display="Summary" xr:uid="{00000000-0004-0000-0400-000004000000}"/>
    <hyperlink ref="F20" location="Summary" display="Summary" xr:uid="{00000000-0004-0000-0400-000005000000}"/>
    <hyperlink ref="F31" location="Summary" display="Summary" xr:uid="{00000000-0004-0000-0400-000006000000}"/>
    <hyperlink ref="F40" location="Summary" display="Summary" xr:uid="{00000000-0004-0000-0400-000007000000}"/>
    <hyperlink ref="E58" r:id="rId1" xr:uid="{00000000-0004-0000-0400-000008000000}"/>
    <hyperlink ref="E68" r:id="rId2" xr:uid="{00000000-0004-0000-0400-000009000000}"/>
    <hyperlink ref="E78" r:id="rId3" xr:uid="{00000000-0004-0000-0400-00000A000000}"/>
    <hyperlink ref="F79" r:id="rId4" display="Product Sheet" xr:uid="{00000000-0004-0000-0400-00000B000000}"/>
    <hyperlink ref="E88" r:id="rId5" xr:uid="{00000000-0004-0000-0400-00000C000000}"/>
    <hyperlink ref="E98" r:id="rId6" xr:uid="{00000000-0004-0000-0400-00000D000000}"/>
    <hyperlink ref="E108" r:id="rId7" xr:uid="{00000000-0004-0000-0400-00000E000000}"/>
    <hyperlink ref="E118" r:id="rId8" xr:uid="{00000000-0004-0000-0400-00000F000000}"/>
    <hyperlink ref="E128" r:id="rId9" xr:uid="{00000000-0004-0000-0400-000010000000}"/>
    <hyperlink ref="F58" location="Summary" display="Summary" xr:uid="{00000000-0004-0000-0400-000011000000}"/>
    <hyperlink ref="F68" location="Summary" display="Summary" xr:uid="{00000000-0004-0000-0400-000012000000}"/>
    <hyperlink ref="F78" location="Summary" display="Summary" xr:uid="{00000000-0004-0000-0400-000013000000}"/>
    <hyperlink ref="F88" location="Summary" display="Summary" xr:uid="{00000000-0004-0000-0400-000014000000}"/>
    <hyperlink ref="F98" location="Summary" display="Summary" xr:uid="{00000000-0004-0000-0400-000015000000}"/>
    <hyperlink ref="F108" location="Summary" display="Summary" xr:uid="{00000000-0004-0000-0400-000016000000}"/>
    <hyperlink ref="F118" location="Summary" display="Summary" xr:uid="{00000000-0004-0000-0400-000017000000}"/>
    <hyperlink ref="F128" location="Summary" display="Summary" xr:uid="{00000000-0004-0000-0400-000018000000}"/>
    <hyperlink ref="F138" location="Summary" display="Summary" xr:uid="{00000000-0004-0000-0400-000019000000}"/>
    <hyperlink ref="F49" location="Summary" display="Summary" xr:uid="{00000000-0004-0000-0400-00001A000000}"/>
  </hyperlinks>
  <pageMargins left="0.75" right="0.75" top="1" bottom="1" header="0.5" footer="0.5"/>
  <pageSetup orientation="portrait" horizontalDpi="4294967293" verticalDpi="0" r:id="rId10"/>
  <headerFooter alignWithMargins="0"/>
  <drawing r:id="rId1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7"/>
  <sheetViews>
    <sheetView showZeros="0" zoomScale="60" workbookViewId="0">
      <selection activeCell="A15" sqref="A15:G15"/>
    </sheetView>
  </sheetViews>
  <sheetFormatPr defaultRowHeight="12.75" x14ac:dyDescent="0.2"/>
  <cols>
    <col min="1" max="1" width="29.85546875" customWidth="1"/>
    <col min="2" max="2" width="30.5703125" customWidth="1"/>
    <col min="3" max="3" width="26" customWidth="1"/>
    <col min="4" max="4" width="63" customWidth="1"/>
    <col min="5" max="5" width="41" customWidth="1"/>
    <col min="6" max="6" width="35.28515625" customWidth="1"/>
    <col min="7" max="7" width="31.7109375" customWidth="1"/>
  </cols>
  <sheetData>
    <row r="1" spans="1:7" ht="24.95" customHeight="1" x14ac:dyDescent="0.2">
      <c r="A1" s="303" t="s">
        <v>1</v>
      </c>
      <c r="B1" s="303"/>
      <c r="C1" s="303"/>
      <c r="D1" s="303"/>
      <c r="E1" s="303"/>
      <c r="F1" s="303"/>
      <c r="G1" s="303"/>
    </row>
    <row r="2" spans="1:7" ht="24.95" customHeight="1" x14ac:dyDescent="0.2">
      <c r="A2" s="304" t="s">
        <v>358</v>
      </c>
      <c r="B2" s="304"/>
      <c r="C2" s="304"/>
      <c r="D2" s="304"/>
      <c r="E2" s="304"/>
      <c r="F2" s="304"/>
      <c r="G2" s="304"/>
    </row>
    <row r="3" spans="1:7" ht="24.95" customHeight="1" x14ac:dyDescent="0.2">
      <c r="A3" s="305" t="s">
        <v>371</v>
      </c>
      <c r="B3" s="305"/>
      <c r="C3" s="305"/>
      <c r="D3" s="305"/>
      <c r="E3" s="305"/>
      <c r="F3" s="305"/>
      <c r="G3" s="305"/>
    </row>
    <row r="4" spans="1:7" ht="24.95" customHeight="1" x14ac:dyDescent="0.2">
      <c r="A4" s="305" t="s">
        <v>357</v>
      </c>
      <c r="B4" s="305"/>
      <c r="C4" s="305"/>
      <c r="D4" s="305"/>
      <c r="E4" s="305"/>
      <c r="F4" s="305"/>
      <c r="G4" s="305"/>
    </row>
    <row r="5" spans="1:7" ht="24.95" customHeight="1" x14ac:dyDescent="0.2">
      <c r="A5" s="309"/>
      <c r="B5" s="309"/>
      <c r="C5" s="309"/>
      <c r="D5" s="309"/>
      <c r="E5" s="309"/>
      <c r="F5" s="309"/>
      <c r="G5" s="309"/>
    </row>
    <row r="6" spans="1:7" ht="24.95" customHeight="1" x14ac:dyDescent="0.2">
      <c r="A6" s="308" t="s">
        <v>51</v>
      </c>
      <c r="B6" s="308"/>
      <c r="C6" s="308"/>
      <c r="D6" s="308"/>
      <c r="E6" s="308"/>
      <c r="F6" s="308"/>
      <c r="G6" s="308"/>
    </row>
    <row r="7" spans="1:7" ht="24.95" customHeight="1" x14ac:dyDescent="0.2">
      <c r="A7" s="329" t="s">
        <v>143</v>
      </c>
      <c r="B7" s="330"/>
      <c r="C7" s="60" t="s">
        <v>144</v>
      </c>
      <c r="D7" s="348" t="s">
        <v>371</v>
      </c>
      <c r="E7" s="348" t="s">
        <v>43</v>
      </c>
      <c r="F7" s="324" t="s">
        <v>14</v>
      </c>
      <c r="G7" s="324" t="s">
        <v>15</v>
      </c>
    </row>
    <row r="8" spans="1:7" ht="24.95" customHeight="1" x14ac:dyDescent="0.2">
      <c r="A8" s="7" t="s">
        <v>13</v>
      </c>
      <c r="B8" s="8" t="s">
        <v>33</v>
      </c>
      <c r="C8" s="8" t="s">
        <v>12</v>
      </c>
      <c r="D8" s="349"/>
      <c r="E8" s="348"/>
      <c r="F8" s="325"/>
      <c r="G8" s="325"/>
    </row>
    <row r="9" spans="1:7" ht="24.95" customHeight="1" x14ac:dyDescent="0.2">
      <c r="A9" s="86" t="s">
        <v>13</v>
      </c>
      <c r="B9" s="87" t="s">
        <v>33</v>
      </c>
      <c r="C9" s="87" t="s">
        <v>12</v>
      </c>
      <c r="D9" s="67" t="s">
        <v>152</v>
      </c>
      <c r="E9" s="88" t="s">
        <v>51</v>
      </c>
      <c r="F9" s="89" t="s">
        <v>14</v>
      </c>
      <c r="G9" s="90" t="s">
        <v>15</v>
      </c>
    </row>
    <row r="10" spans="1:7" ht="24.95" customHeight="1" x14ac:dyDescent="0.2">
      <c r="A10" s="13">
        <v>0</v>
      </c>
      <c r="B10" s="13"/>
      <c r="C10" s="13"/>
      <c r="D10" s="59" t="s">
        <v>179</v>
      </c>
      <c r="E10" s="326" t="s">
        <v>152</v>
      </c>
      <c r="F10" s="19">
        <v>2</v>
      </c>
      <c r="G10" s="3">
        <f>A10*F10</f>
        <v>0</v>
      </c>
    </row>
    <row r="11" spans="1:7" ht="24.95" customHeight="1" x14ac:dyDescent="0.2">
      <c r="A11" s="13"/>
      <c r="B11" s="13"/>
      <c r="C11" s="13"/>
      <c r="D11" s="59" t="s">
        <v>180</v>
      </c>
      <c r="E11" s="327"/>
      <c r="F11" s="19">
        <v>2.1</v>
      </c>
      <c r="G11" s="3">
        <f>A11*F11</f>
        <v>0</v>
      </c>
    </row>
    <row r="12" spans="1:7" ht="24.95" customHeight="1" x14ac:dyDescent="0.2">
      <c r="A12" s="13"/>
      <c r="B12" s="13"/>
      <c r="C12" s="13"/>
      <c r="D12" s="59" t="s">
        <v>181</v>
      </c>
      <c r="E12" s="327"/>
      <c r="F12" s="19">
        <v>2.99</v>
      </c>
      <c r="G12" s="3">
        <f>A12*F12</f>
        <v>0</v>
      </c>
    </row>
    <row r="13" spans="1:7" ht="24.95" customHeight="1" x14ac:dyDescent="0.2">
      <c r="A13" s="13"/>
      <c r="B13" s="13"/>
      <c r="C13" s="13"/>
      <c r="D13" s="59" t="s">
        <v>182</v>
      </c>
      <c r="E13" s="327"/>
      <c r="F13" s="19">
        <v>11.99</v>
      </c>
      <c r="G13" s="3">
        <f>A13*F13</f>
        <v>0</v>
      </c>
    </row>
    <row r="14" spans="1:7" ht="24.95" customHeight="1" x14ac:dyDescent="0.2">
      <c r="A14" s="13"/>
      <c r="B14" s="13"/>
      <c r="C14" s="13"/>
      <c r="D14" s="59" t="s">
        <v>183</v>
      </c>
      <c r="E14" s="328"/>
      <c r="F14" s="19">
        <v>3.25</v>
      </c>
      <c r="G14" s="3">
        <f>A14*F14</f>
        <v>0</v>
      </c>
    </row>
    <row r="15" spans="1:7" ht="24.95" customHeight="1" x14ac:dyDescent="0.3">
      <c r="A15" s="312" t="s">
        <v>15</v>
      </c>
      <c r="B15" s="312"/>
      <c r="C15" s="312"/>
      <c r="D15" s="312"/>
      <c r="E15" s="312"/>
      <c r="F15" s="312"/>
      <c r="G15" s="73">
        <f>SUM(G9:G14)</f>
        <v>0</v>
      </c>
    </row>
    <row r="16" spans="1:7" ht="24.95" customHeight="1" x14ac:dyDescent="0.2">
      <c r="A16" s="313" t="s">
        <v>51</v>
      </c>
      <c r="B16" s="313"/>
      <c r="C16" s="313"/>
      <c r="D16" s="313"/>
      <c r="E16" s="313"/>
      <c r="F16" s="313"/>
      <c r="G16" s="313"/>
    </row>
    <row r="17" spans="1:7" ht="24.95" customHeight="1" x14ac:dyDescent="0.2">
      <c r="A17" s="314" t="s">
        <v>36</v>
      </c>
      <c r="B17" s="314"/>
      <c r="C17" s="314"/>
      <c r="D17" s="314"/>
      <c r="E17" s="314"/>
      <c r="F17" s="314"/>
      <c r="G17" s="314"/>
    </row>
  </sheetData>
  <mergeCells count="15">
    <mergeCell ref="A17:G17"/>
    <mergeCell ref="E7:E8"/>
    <mergeCell ref="E10:E14"/>
    <mergeCell ref="A15:F15"/>
    <mergeCell ref="A16:G16"/>
    <mergeCell ref="A7:B7"/>
    <mergeCell ref="D7:D8"/>
    <mergeCell ref="F7:F8"/>
    <mergeCell ref="G7:G8"/>
    <mergeCell ref="A6:G6"/>
    <mergeCell ref="A1:G1"/>
    <mergeCell ref="A2:G2"/>
    <mergeCell ref="A3:G3"/>
    <mergeCell ref="A4:G4"/>
    <mergeCell ref="A5:G5"/>
  </mergeCells>
  <phoneticPr fontId="31" type="noConversion"/>
  <hyperlinks>
    <hyperlink ref="E9" location="Order_Summary" display="Summary" xr:uid="{00000000-0004-0000-0500-000000000000}"/>
    <hyperlink ref="A7:B7" location="Table_of_Contents" display="Table of Contents" xr:uid="{00000000-0004-0000-0500-000001000000}"/>
    <hyperlink ref="C7" location="Additional_Items" display="Add Items" xr:uid="{00000000-0004-0000-0500-000002000000}"/>
    <hyperlink ref="D9" r:id="rId1" xr:uid="{00000000-0004-0000-0500-000003000000}"/>
    <hyperlink ref="A16:G16" location="Summary" display="Summary" xr:uid="{00000000-0004-0000-0500-000004000000}"/>
    <hyperlink ref="A6:G6" location="Summary" display="Summary" xr:uid="{00000000-0004-0000-0500-000005000000}"/>
  </hyperlinks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93"/>
  <sheetViews>
    <sheetView showZeros="0" topLeftCell="A139" zoomScale="60" workbookViewId="0">
      <selection activeCell="A155" sqref="A155:H155"/>
    </sheetView>
  </sheetViews>
  <sheetFormatPr defaultRowHeight="12.75" x14ac:dyDescent="0.2"/>
  <cols>
    <col min="1" max="1" width="32" customWidth="1"/>
    <col min="2" max="2" width="29.5703125" customWidth="1"/>
    <col min="3" max="3" width="43.42578125" customWidth="1"/>
    <col min="4" max="4" width="30.5703125" customWidth="1"/>
    <col min="5" max="5" width="89.7109375" customWidth="1"/>
    <col min="6" max="6" width="28" customWidth="1"/>
    <col min="7" max="7" width="26" customWidth="1"/>
    <col min="8" max="8" width="27" customWidth="1"/>
  </cols>
  <sheetData>
    <row r="1" spans="1:8" ht="30" x14ac:dyDescent="0.2">
      <c r="A1" s="303" t="s">
        <v>1</v>
      </c>
      <c r="B1" s="303"/>
      <c r="C1" s="303"/>
      <c r="D1" s="303"/>
      <c r="E1" s="303"/>
      <c r="F1" s="303"/>
      <c r="G1" s="303"/>
      <c r="H1" s="303"/>
    </row>
    <row r="2" spans="1:8" ht="24.95" customHeight="1" x14ac:dyDescent="0.2">
      <c r="A2" s="304" t="s">
        <v>358</v>
      </c>
      <c r="B2" s="304"/>
      <c r="C2" s="304"/>
      <c r="D2" s="304"/>
      <c r="E2" s="304"/>
      <c r="F2" s="304"/>
      <c r="G2" s="304"/>
      <c r="H2" s="304"/>
    </row>
    <row r="3" spans="1:8" ht="24.95" customHeight="1" x14ac:dyDescent="0.2">
      <c r="A3" s="305" t="s">
        <v>340</v>
      </c>
      <c r="B3" s="305"/>
      <c r="C3" s="305"/>
      <c r="D3" s="305"/>
      <c r="E3" s="305"/>
      <c r="F3" s="305"/>
      <c r="G3" s="305"/>
      <c r="H3" s="305"/>
    </row>
    <row r="4" spans="1:8" ht="24.95" customHeight="1" x14ac:dyDescent="0.2">
      <c r="A4" s="305" t="s">
        <v>357</v>
      </c>
      <c r="B4" s="305"/>
      <c r="C4" s="305"/>
      <c r="D4" s="305"/>
      <c r="E4" s="305"/>
      <c r="F4" s="305"/>
      <c r="G4" s="305"/>
      <c r="H4" s="305"/>
    </row>
    <row r="5" spans="1:8" ht="189.75" customHeight="1" x14ac:dyDescent="0.2">
      <c r="A5" s="309"/>
      <c r="B5" s="309"/>
      <c r="C5" s="309"/>
      <c r="D5" s="309"/>
      <c r="E5" s="309"/>
      <c r="F5" s="309"/>
      <c r="G5" s="309"/>
      <c r="H5" s="309"/>
    </row>
    <row r="6" spans="1:8" ht="24.95" customHeight="1" x14ac:dyDescent="0.2">
      <c r="A6" s="308" t="s">
        <v>51</v>
      </c>
      <c r="B6" s="308"/>
      <c r="C6" s="308"/>
      <c r="D6" s="308"/>
      <c r="E6" s="308"/>
      <c r="F6" s="308"/>
      <c r="G6" s="308"/>
      <c r="H6" s="308"/>
    </row>
    <row r="7" spans="1:8" s="1" customFormat="1" ht="24.95" customHeight="1" x14ac:dyDescent="0.2">
      <c r="A7" s="368" t="s">
        <v>143</v>
      </c>
      <c r="B7" s="368"/>
      <c r="C7" s="356" t="s">
        <v>144</v>
      </c>
      <c r="D7" s="356"/>
      <c r="E7" s="338" t="s">
        <v>340</v>
      </c>
      <c r="F7" s="338" t="s">
        <v>43</v>
      </c>
      <c r="G7" s="324" t="s">
        <v>14</v>
      </c>
      <c r="H7" s="276" t="s">
        <v>15</v>
      </c>
    </row>
    <row r="8" spans="1:8" s="1" customFormat="1" ht="24.95" customHeight="1" x14ac:dyDescent="0.2">
      <c r="A8" s="7" t="s">
        <v>13</v>
      </c>
      <c r="B8" s="8" t="s">
        <v>33</v>
      </c>
      <c r="C8" s="8" t="s">
        <v>11</v>
      </c>
      <c r="D8" s="8" t="s">
        <v>331</v>
      </c>
      <c r="E8" s="339"/>
      <c r="F8" s="339"/>
      <c r="G8" s="325"/>
      <c r="H8" s="276"/>
    </row>
    <row r="9" spans="1:8" s="1" customFormat="1" ht="24.95" customHeight="1" x14ac:dyDescent="0.2">
      <c r="A9" s="110" t="s">
        <v>13</v>
      </c>
      <c r="B9" s="22" t="s">
        <v>33</v>
      </c>
      <c r="C9" s="22" t="s">
        <v>11</v>
      </c>
      <c r="D9" s="111" t="s">
        <v>331</v>
      </c>
      <c r="E9" s="61" t="s">
        <v>330</v>
      </c>
      <c r="F9" s="112" t="s">
        <v>51</v>
      </c>
      <c r="G9" s="98" t="s">
        <v>14</v>
      </c>
      <c r="H9" s="98" t="s">
        <v>15</v>
      </c>
    </row>
    <row r="10" spans="1:8" s="1" customFormat="1" ht="24.95" customHeight="1" x14ac:dyDescent="0.2">
      <c r="A10" s="13"/>
      <c r="B10" s="13"/>
      <c r="C10" s="13" t="s">
        <v>390</v>
      </c>
      <c r="D10" s="13" t="s">
        <v>391</v>
      </c>
      <c r="E10" s="59" t="s">
        <v>333</v>
      </c>
      <c r="F10" s="353"/>
      <c r="G10" s="19">
        <v>0</v>
      </c>
      <c r="H10" s="3">
        <f t="shared" ref="H10:H24" si="0">A10*G10</f>
        <v>0</v>
      </c>
    </row>
    <row r="11" spans="1:8" s="1" customFormat="1" ht="24.95" customHeight="1" x14ac:dyDescent="0.2">
      <c r="A11" s="13"/>
      <c r="B11" s="13"/>
      <c r="C11" s="13" t="s">
        <v>390</v>
      </c>
      <c r="D11" s="13" t="s">
        <v>391</v>
      </c>
      <c r="E11" s="59" t="s">
        <v>334</v>
      </c>
      <c r="F11" s="354"/>
      <c r="G11" s="19">
        <v>0</v>
      </c>
      <c r="H11" s="3">
        <f t="shared" si="0"/>
        <v>0</v>
      </c>
    </row>
    <row r="12" spans="1:8" s="1" customFormat="1" ht="24.95" customHeight="1" x14ac:dyDescent="0.2">
      <c r="A12" s="13"/>
      <c r="B12" s="13"/>
      <c r="C12" s="13" t="s">
        <v>390</v>
      </c>
      <c r="D12" s="13" t="s">
        <v>391</v>
      </c>
      <c r="E12" s="59" t="s">
        <v>335</v>
      </c>
      <c r="F12" s="355"/>
      <c r="G12" s="19">
        <v>0</v>
      </c>
      <c r="H12" s="3">
        <f t="shared" si="0"/>
        <v>0</v>
      </c>
    </row>
    <row r="13" spans="1:8" s="1" customFormat="1" ht="24.95" customHeight="1" x14ac:dyDescent="0.2">
      <c r="A13" s="110" t="s">
        <v>13</v>
      </c>
      <c r="B13" s="22" t="s">
        <v>33</v>
      </c>
      <c r="C13" s="22" t="s">
        <v>11</v>
      </c>
      <c r="D13" s="111" t="s">
        <v>331</v>
      </c>
      <c r="E13" s="61" t="s">
        <v>330</v>
      </c>
      <c r="F13" s="112" t="s">
        <v>51</v>
      </c>
      <c r="G13" s="98" t="s">
        <v>14</v>
      </c>
      <c r="H13" s="98">
        <v>0</v>
      </c>
    </row>
    <row r="14" spans="1:8" s="1" customFormat="1" ht="24.95" customHeight="1" x14ac:dyDescent="0.2">
      <c r="A14" s="13"/>
      <c r="B14" s="13"/>
      <c r="C14" s="13" t="s">
        <v>390</v>
      </c>
      <c r="D14" s="106" t="s">
        <v>392</v>
      </c>
      <c r="E14" s="59" t="s">
        <v>336</v>
      </c>
      <c r="F14" s="326"/>
      <c r="G14" s="19">
        <v>0</v>
      </c>
      <c r="H14" s="3">
        <f t="shared" si="0"/>
        <v>0</v>
      </c>
    </row>
    <row r="15" spans="1:8" s="1" customFormat="1" ht="24.95" customHeight="1" x14ac:dyDescent="0.2">
      <c r="A15" s="13"/>
      <c r="B15" s="13"/>
      <c r="C15" s="13" t="s">
        <v>390</v>
      </c>
      <c r="D15" s="106" t="s">
        <v>392</v>
      </c>
      <c r="E15" s="59" t="s">
        <v>338</v>
      </c>
      <c r="F15" s="327"/>
      <c r="G15" s="19">
        <v>0</v>
      </c>
      <c r="H15" s="3">
        <f t="shared" si="0"/>
        <v>0</v>
      </c>
    </row>
    <row r="16" spans="1:8" s="1" customFormat="1" ht="24.95" customHeight="1" x14ac:dyDescent="0.2">
      <c r="A16" s="13"/>
      <c r="B16" s="13"/>
      <c r="C16" s="13" t="s">
        <v>390</v>
      </c>
      <c r="D16" s="106" t="s">
        <v>392</v>
      </c>
      <c r="E16" s="59" t="s">
        <v>339</v>
      </c>
      <c r="F16" s="328"/>
      <c r="G16" s="19">
        <v>0</v>
      </c>
      <c r="H16" s="3">
        <f t="shared" si="0"/>
        <v>0</v>
      </c>
    </row>
    <row r="17" spans="1:8" s="1" customFormat="1" ht="24.95" customHeight="1" x14ac:dyDescent="0.2">
      <c r="A17" s="110" t="s">
        <v>13</v>
      </c>
      <c r="B17" s="22" t="s">
        <v>33</v>
      </c>
      <c r="C17" s="22" t="s">
        <v>11</v>
      </c>
      <c r="D17" s="111" t="s">
        <v>331</v>
      </c>
      <c r="E17" s="61" t="s">
        <v>330</v>
      </c>
      <c r="F17" s="112" t="s">
        <v>51</v>
      </c>
      <c r="G17" s="98" t="s">
        <v>14</v>
      </c>
      <c r="H17" s="98">
        <v>0</v>
      </c>
    </row>
    <row r="18" spans="1:8" s="1" customFormat="1" ht="24.95" customHeight="1" x14ac:dyDescent="0.2">
      <c r="A18" s="13"/>
      <c r="B18" s="13"/>
      <c r="C18" s="13" t="s">
        <v>390</v>
      </c>
      <c r="D18" s="106" t="s">
        <v>393</v>
      </c>
      <c r="E18" s="59" t="s">
        <v>342</v>
      </c>
      <c r="F18" s="326"/>
      <c r="G18" s="19">
        <v>0</v>
      </c>
      <c r="H18" s="3">
        <f t="shared" si="0"/>
        <v>0</v>
      </c>
    </row>
    <row r="19" spans="1:8" s="1" customFormat="1" ht="24.95" customHeight="1" x14ac:dyDescent="0.2">
      <c r="A19" s="13"/>
      <c r="B19" s="13"/>
      <c r="C19" s="13" t="s">
        <v>390</v>
      </c>
      <c r="D19" s="106" t="s">
        <v>393</v>
      </c>
      <c r="E19" s="59" t="s">
        <v>343</v>
      </c>
      <c r="F19" s="327"/>
      <c r="G19" s="19">
        <v>0</v>
      </c>
      <c r="H19" s="3">
        <f t="shared" si="0"/>
        <v>0</v>
      </c>
    </row>
    <row r="20" spans="1:8" s="1" customFormat="1" ht="24.95" customHeight="1" x14ac:dyDescent="0.2">
      <c r="A20" s="13"/>
      <c r="B20" s="13"/>
      <c r="C20" s="13" t="s">
        <v>390</v>
      </c>
      <c r="D20" s="106" t="s">
        <v>393</v>
      </c>
      <c r="E20" s="59" t="s">
        <v>344</v>
      </c>
      <c r="F20" s="328"/>
      <c r="G20" s="19">
        <v>0</v>
      </c>
      <c r="H20" s="3">
        <f t="shared" si="0"/>
        <v>0</v>
      </c>
    </row>
    <row r="21" spans="1:8" s="1" customFormat="1" ht="24.95" customHeight="1" x14ac:dyDescent="0.2">
      <c r="A21" s="110" t="s">
        <v>13</v>
      </c>
      <c r="B21" s="22" t="s">
        <v>33</v>
      </c>
      <c r="C21" s="22" t="s">
        <v>11</v>
      </c>
      <c r="D21" s="111" t="s">
        <v>331</v>
      </c>
      <c r="E21" s="61" t="s">
        <v>330</v>
      </c>
      <c r="F21" s="112" t="s">
        <v>51</v>
      </c>
      <c r="G21" s="98" t="s">
        <v>14</v>
      </c>
      <c r="H21" s="98">
        <v>0</v>
      </c>
    </row>
    <row r="22" spans="1:8" s="1" customFormat="1" ht="24.95" customHeight="1" x14ac:dyDescent="0.2">
      <c r="A22" s="13"/>
      <c r="B22" s="13"/>
      <c r="C22" s="13" t="s">
        <v>390</v>
      </c>
      <c r="D22" s="106" t="s">
        <v>394</v>
      </c>
      <c r="E22" s="59" t="s">
        <v>346</v>
      </c>
      <c r="F22" s="326"/>
      <c r="G22" s="19">
        <v>0</v>
      </c>
      <c r="H22" s="3">
        <f t="shared" si="0"/>
        <v>0</v>
      </c>
    </row>
    <row r="23" spans="1:8" s="1" customFormat="1" ht="24.95" customHeight="1" x14ac:dyDescent="0.2">
      <c r="A23" s="13"/>
      <c r="B23" s="13"/>
      <c r="C23" s="13" t="s">
        <v>390</v>
      </c>
      <c r="D23" s="106" t="s">
        <v>394</v>
      </c>
      <c r="E23" s="59" t="s">
        <v>346</v>
      </c>
      <c r="F23" s="327"/>
      <c r="G23" s="19">
        <v>0</v>
      </c>
      <c r="H23" s="3">
        <f t="shared" si="0"/>
        <v>0</v>
      </c>
    </row>
    <row r="24" spans="1:8" s="1" customFormat="1" ht="24.95" customHeight="1" x14ac:dyDescent="0.2">
      <c r="A24" s="13"/>
      <c r="B24" s="13"/>
      <c r="C24" s="13" t="s">
        <v>390</v>
      </c>
      <c r="D24" s="106" t="s">
        <v>394</v>
      </c>
      <c r="E24" s="59" t="s">
        <v>346</v>
      </c>
      <c r="F24" s="328"/>
      <c r="G24" s="19">
        <v>0</v>
      </c>
      <c r="H24" s="3">
        <f t="shared" si="0"/>
        <v>0</v>
      </c>
    </row>
    <row r="25" spans="1:8" s="1" customFormat="1" ht="24.95" customHeight="1" x14ac:dyDescent="0.2">
      <c r="A25" s="110" t="s">
        <v>13</v>
      </c>
      <c r="B25" s="22" t="s">
        <v>33</v>
      </c>
      <c r="C25" s="22" t="s">
        <v>11</v>
      </c>
      <c r="D25" s="111" t="s">
        <v>331</v>
      </c>
      <c r="E25" s="61" t="s">
        <v>330</v>
      </c>
      <c r="F25" s="112" t="s">
        <v>51</v>
      </c>
      <c r="G25" s="98" t="s">
        <v>14</v>
      </c>
      <c r="H25" s="98">
        <v>0</v>
      </c>
    </row>
    <row r="26" spans="1:8" s="1" customFormat="1" ht="24.95" customHeight="1" x14ac:dyDescent="0.2">
      <c r="A26" s="13"/>
      <c r="B26" s="13"/>
      <c r="C26" s="13" t="s">
        <v>395</v>
      </c>
      <c r="D26" s="13" t="s">
        <v>391</v>
      </c>
      <c r="E26" s="59" t="s">
        <v>333</v>
      </c>
      <c r="F26" s="326"/>
      <c r="G26" s="19">
        <v>0</v>
      </c>
      <c r="H26" s="3">
        <f t="shared" ref="H26:H40" si="1">A26*G26</f>
        <v>0</v>
      </c>
    </row>
    <row r="27" spans="1:8" s="1" customFormat="1" ht="24.95" customHeight="1" x14ac:dyDescent="0.2">
      <c r="A27" s="13"/>
      <c r="B27" s="13"/>
      <c r="C27" s="13" t="s">
        <v>395</v>
      </c>
      <c r="D27" s="13" t="s">
        <v>391</v>
      </c>
      <c r="E27" s="59" t="s">
        <v>334</v>
      </c>
      <c r="F27" s="327"/>
      <c r="G27" s="19">
        <v>0</v>
      </c>
      <c r="H27" s="3">
        <f t="shared" si="1"/>
        <v>0</v>
      </c>
    </row>
    <row r="28" spans="1:8" s="1" customFormat="1" ht="24.95" customHeight="1" x14ac:dyDescent="0.2">
      <c r="A28" s="13"/>
      <c r="B28" s="13"/>
      <c r="C28" s="13" t="s">
        <v>395</v>
      </c>
      <c r="D28" s="13" t="s">
        <v>391</v>
      </c>
      <c r="E28" s="59" t="s">
        <v>335</v>
      </c>
      <c r="F28" s="328"/>
      <c r="G28" s="19">
        <v>0</v>
      </c>
      <c r="H28" s="3">
        <f t="shared" si="1"/>
        <v>0</v>
      </c>
    </row>
    <row r="29" spans="1:8" s="1" customFormat="1" ht="24.95" customHeight="1" x14ac:dyDescent="0.2">
      <c r="A29" s="110" t="s">
        <v>13</v>
      </c>
      <c r="B29" s="22" t="s">
        <v>33</v>
      </c>
      <c r="C29" s="22" t="s">
        <v>11</v>
      </c>
      <c r="D29" s="111" t="s">
        <v>331</v>
      </c>
      <c r="E29" s="61" t="s">
        <v>330</v>
      </c>
      <c r="F29" s="112" t="s">
        <v>51</v>
      </c>
      <c r="G29" s="98" t="s">
        <v>14</v>
      </c>
      <c r="H29" s="98">
        <v>0</v>
      </c>
    </row>
    <row r="30" spans="1:8" s="1" customFormat="1" ht="24.95" customHeight="1" x14ac:dyDescent="0.2">
      <c r="A30" s="13"/>
      <c r="B30" s="13"/>
      <c r="C30" s="13" t="s">
        <v>395</v>
      </c>
      <c r="D30" s="106" t="s">
        <v>392</v>
      </c>
      <c r="E30" s="59" t="s">
        <v>336</v>
      </c>
      <c r="F30" s="326"/>
      <c r="G30" s="19">
        <v>0</v>
      </c>
      <c r="H30" s="3">
        <f t="shared" si="1"/>
        <v>0</v>
      </c>
    </row>
    <row r="31" spans="1:8" s="1" customFormat="1" ht="24.95" customHeight="1" x14ac:dyDescent="0.2">
      <c r="A31" s="13"/>
      <c r="B31" s="13"/>
      <c r="C31" s="13" t="s">
        <v>395</v>
      </c>
      <c r="D31" s="106" t="s">
        <v>392</v>
      </c>
      <c r="E31" s="59" t="s">
        <v>338</v>
      </c>
      <c r="F31" s="327"/>
      <c r="G31" s="19">
        <v>0</v>
      </c>
      <c r="H31" s="3">
        <f t="shared" si="1"/>
        <v>0</v>
      </c>
    </row>
    <row r="32" spans="1:8" s="1" customFormat="1" ht="24.95" customHeight="1" x14ac:dyDescent="0.2">
      <c r="A32" s="13"/>
      <c r="B32" s="13"/>
      <c r="C32" s="13" t="s">
        <v>395</v>
      </c>
      <c r="D32" s="106" t="s">
        <v>392</v>
      </c>
      <c r="E32" s="59" t="s">
        <v>339</v>
      </c>
      <c r="F32" s="328"/>
      <c r="G32" s="19">
        <v>0</v>
      </c>
      <c r="H32" s="3">
        <f t="shared" si="1"/>
        <v>0</v>
      </c>
    </row>
    <row r="33" spans="1:8" s="1" customFormat="1" ht="24.95" customHeight="1" x14ac:dyDescent="0.2">
      <c r="A33" s="110" t="s">
        <v>13</v>
      </c>
      <c r="B33" s="22" t="s">
        <v>33</v>
      </c>
      <c r="C33" s="22" t="s">
        <v>11</v>
      </c>
      <c r="D33" s="111" t="s">
        <v>331</v>
      </c>
      <c r="E33" s="61" t="s">
        <v>330</v>
      </c>
      <c r="F33" s="112" t="s">
        <v>51</v>
      </c>
      <c r="G33" s="98" t="s">
        <v>14</v>
      </c>
      <c r="H33" s="98">
        <v>0</v>
      </c>
    </row>
    <row r="34" spans="1:8" s="1" customFormat="1" ht="24.95" customHeight="1" x14ac:dyDescent="0.2">
      <c r="A34" s="13"/>
      <c r="B34" s="13"/>
      <c r="C34" s="13" t="s">
        <v>395</v>
      </c>
      <c r="D34" s="106" t="s">
        <v>393</v>
      </c>
      <c r="E34" s="59" t="s">
        <v>342</v>
      </c>
      <c r="F34" s="326"/>
      <c r="G34" s="19">
        <v>0</v>
      </c>
      <c r="H34" s="3">
        <f t="shared" si="1"/>
        <v>0</v>
      </c>
    </row>
    <row r="35" spans="1:8" s="1" customFormat="1" ht="24.95" customHeight="1" x14ac:dyDescent="0.2">
      <c r="A35" s="13"/>
      <c r="B35" s="13"/>
      <c r="C35" s="13" t="s">
        <v>395</v>
      </c>
      <c r="D35" s="106" t="s">
        <v>393</v>
      </c>
      <c r="E35" s="59" t="s">
        <v>343</v>
      </c>
      <c r="F35" s="327"/>
      <c r="G35" s="19">
        <v>0</v>
      </c>
      <c r="H35" s="3">
        <f t="shared" si="1"/>
        <v>0</v>
      </c>
    </row>
    <row r="36" spans="1:8" s="1" customFormat="1" ht="24.95" customHeight="1" x14ac:dyDescent="0.2">
      <c r="A36" s="13"/>
      <c r="B36" s="13"/>
      <c r="C36" s="13" t="s">
        <v>395</v>
      </c>
      <c r="D36" s="106" t="s">
        <v>393</v>
      </c>
      <c r="E36" s="59" t="s">
        <v>344</v>
      </c>
      <c r="F36" s="328"/>
      <c r="G36" s="19">
        <v>0</v>
      </c>
      <c r="H36" s="3">
        <f t="shared" si="1"/>
        <v>0</v>
      </c>
    </row>
    <row r="37" spans="1:8" s="1" customFormat="1" ht="24.95" customHeight="1" x14ac:dyDescent="0.2">
      <c r="A37" s="110" t="s">
        <v>13</v>
      </c>
      <c r="B37" s="22" t="s">
        <v>33</v>
      </c>
      <c r="C37" s="22" t="s">
        <v>11</v>
      </c>
      <c r="D37" s="111" t="s">
        <v>331</v>
      </c>
      <c r="E37" s="61" t="s">
        <v>330</v>
      </c>
      <c r="F37" s="112" t="s">
        <v>51</v>
      </c>
      <c r="G37" s="98" t="s">
        <v>14</v>
      </c>
      <c r="H37" s="98">
        <v>0</v>
      </c>
    </row>
    <row r="38" spans="1:8" s="1" customFormat="1" ht="24.95" customHeight="1" x14ac:dyDescent="0.2">
      <c r="A38" s="13"/>
      <c r="B38" s="13"/>
      <c r="C38" s="13" t="s">
        <v>395</v>
      </c>
      <c r="D38" s="106" t="s">
        <v>394</v>
      </c>
      <c r="E38" s="59" t="s">
        <v>346</v>
      </c>
      <c r="F38" s="326"/>
      <c r="G38" s="19">
        <v>0</v>
      </c>
      <c r="H38" s="3">
        <f t="shared" si="1"/>
        <v>0</v>
      </c>
    </row>
    <row r="39" spans="1:8" s="1" customFormat="1" ht="24.95" customHeight="1" x14ac:dyDescent="0.2">
      <c r="A39" s="13"/>
      <c r="B39" s="13"/>
      <c r="C39" s="13" t="s">
        <v>395</v>
      </c>
      <c r="D39" s="106" t="s">
        <v>394</v>
      </c>
      <c r="E39" s="59" t="s">
        <v>346</v>
      </c>
      <c r="F39" s="327"/>
      <c r="G39" s="19">
        <v>0</v>
      </c>
      <c r="H39" s="3">
        <f t="shared" si="1"/>
        <v>0</v>
      </c>
    </row>
    <row r="40" spans="1:8" s="1" customFormat="1" ht="24.95" customHeight="1" x14ac:dyDescent="0.2">
      <c r="A40" s="13"/>
      <c r="B40" s="13"/>
      <c r="C40" s="13" t="s">
        <v>395</v>
      </c>
      <c r="D40" s="106" t="s">
        <v>394</v>
      </c>
      <c r="E40" s="59" t="s">
        <v>346</v>
      </c>
      <c r="F40" s="328"/>
      <c r="G40" s="19">
        <v>0</v>
      </c>
      <c r="H40" s="3">
        <f t="shared" si="1"/>
        <v>0</v>
      </c>
    </row>
    <row r="41" spans="1:8" s="1" customFormat="1" ht="24.95" customHeight="1" x14ac:dyDescent="0.2">
      <c r="A41" s="110" t="s">
        <v>13</v>
      </c>
      <c r="B41" s="22" t="s">
        <v>33</v>
      </c>
      <c r="C41" s="22" t="s">
        <v>11</v>
      </c>
      <c r="D41" s="111" t="s">
        <v>331</v>
      </c>
      <c r="E41" s="61" t="s">
        <v>396</v>
      </c>
      <c r="F41" s="112" t="s">
        <v>51</v>
      </c>
      <c r="G41" s="105" t="s">
        <v>14</v>
      </c>
      <c r="H41" s="90">
        <v>0</v>
      </c>
    </row>
    <row r="42" spans="1:8" s="1" customFormat="1" ht="24.95" customHeight="1" x14ac:dyDescent="0.2">
      <c r="A42" s="26"/>
      <c r="B42" s="35"/>
      <c r="C42" s="13" t="s">
        <v>397</v>
      </c>
      <c r="D42" s="106" t="s">
        <v>392</v>
      </c>
      <c r="E42" s="59" t="s">
        <v>336</v>
      </c>
      <c r="F42" s="326"/>
      <c r="G42" s="19">
        <v>0</v>
      </c>
      <c r="H42" s="3">
        <f>A42*G42</f>
        <v>0</v>
      </c>
    </row>
    <row r="43" spans="1:8" s="1" customFormat="1" ht="24.95" customHeight="1" x14ac:dyDescent="0.2">
      <c r="A43" s="13"/>
      <c r="B43" s="13"/>
      <c r="C43" s="13" t="s">
        <v>382</v>
      </c>
      <c r="D43" s="106" t="s">
        <v>392</v>
      </c>
      <c r="E43" s="18" t="s">
        <v>336</v>
      </c>
      <c r="F43" s="327"/>
      <c r="G43" s="19">
        <v>0</v>
      </c>
      <c r="H43" s="3">
        <f t="shared" ref="H43:H63" si="2">A43*G43</f>
        <v>0</v>
      </c>
    </row>
    <row r="44" spans="1:8" s="1" customFormat="1" ht="24.95" customHeight="1" x14ac:dyDescent="0.2">
      <c r="A44" s="13"/>
      <c r="B44" s="13"/>
      <c r="C44" s="13" t="s">
        <v>398</v>
      </c>
      <c r="D44" s="106" t="s">
        <v>392</v>
      </c>
      <c r="E44" s="18" t="s">
        <v>336</v>
      </c>
      <c r="F44" s="327"/>
      <c r="G44" s="19">
        <v>0</v>
      </c>
      <c r="H44" s="3">
        <f t="shared" si="2"/>
        <v>0</v>
      </c>
    </row>
    <row r="45" spans="1:8" s="1" customFormat="1" ht="24.95" customHeight="1" x14ac:dyDescent="0.2">
      <c r="A45" s="13"/>
      <c r="B45" s="13"/>
      <c r="C45" s="13" t="s">
        <v>399</v>
      </c>
      <c r="D45" s="106" t="s">
        <v>392</v>
      </c>
      <c r="E45" s="18" t="s">
        <v>336</v>
      </c>
      <c r="F45" s="327"/>
      <c r="G45" s="19">
        <v>0</v>
      </c>
      <c r="H45" s="3">
        <f t="shared" si="2"/>
        <v>0</v>
      </c>
    </row>
    <row r="46" spans="1:8" s="1" customFormat="1" ht="24.95" customHeight="1" x14ac:dyDescent="0.2">
      <c r="A46" s="13"/>
      <c r="B46" s="13"/>
      <c r="C46" s="13" t="s">
        <v>400</v>
      </c>
      <c r="D46" s="106" t="s">
        <v>392</v>
      </c>
      <c r="E46" s="18" t="s">
        <v>336</v>
      </c>
      <c r="F46" s="327"/>
      <c r="G46" s="19">
        <v>0</v>
      </c>
      <c r="H46" s="3">
        <f t="shared" si="2"/>
        <v>0</v>
      </c>
    </row>
    <row r="47" spans="1:8" s="1" customFormat="1" ht="24.95" customHeight="1" x14ac:dyDescent="0.2">
      <c r="A47" s="13"/>
      <c r="B47" s="13"/>
      <c r="C47" s="13" t="s">
        <v>401</v>
      </c>
      <c r="D47" s="106" t="s">
        <v>392</v>
      </c>
      <c r="E47" s="18" t="s">
        <v>336</v>
      </c>
      <c r="F47" s="328"/>
      <c r="G47" s="19">
        <v>0</v>
      </c>
      <c r="H47" s="3">
        <f t="shared" si="2"/>
        <v>0</v>
      </c>
    </row>
    <row r="48" spans="1:8" s="1" customFormat="1" ht="24.95" customHeight="1" x14ac:dyDescent="0.2">
      <c r="A48" s="110" t="s">
        <v>13</v>
      </c>
      <c r="B48" s="22" t="s">
        <v>33</v>
      </c>
      <c r="C48" s="22" t="s">
        <v>11</v>
      </c>
      <c r="D48" s="111" t="s">
        <v>331</v>
      </c>
      <c r="E48" s="61" t="s">
        <v>396</v>
      </c>
      <c r="F48" s="112" t="s">
        <v>51</v>
      </c>
      <c r="G48" s="105" t="s">
        <v>14</v>
      </c>
      <c r="H48" s="90">
        <v>0</v>
      </c>
    </row>
    <row r="49" spans="1:8" s="1" customFormat="1" ht="24.95" customHeight="1" x14ac:dyDescent="0.2">
      <c r="A49" s="13"/>
      <c r="B49" s="13"/>
      <c r="C49" s="13" t="s">
        <v>397</v>
      </c>
      <c r="D49" s="106" t="s">
        <v>392</v>
      </c>
      <c r="E49" s="59" t="s">
        <v>338</v>
      </c>
      <c r="F49" s="326"/>
      <c r="G49" s="19">
        <v>0</v>
      </c>
      <c r="H49" s="3">
        <f t="shared" si="2"/>
        <v>0</v>
      </c>
    </row>
    <row r="50" spans="1:8" s="1" customFormat="1" ht="24.95" customHeight="1" x14ac:dyDescent="0.2">
      <c r="A50" s="13"/>
      <c r="B50" s="13"/>
      <c r="C50" s="13" t="s">
        <v>382</v>
      </c>
      <c r="D50" s="106" t="s">
        <v>392</v>
      </c>
      <c r="E50" s="59" t="s">
        <v>338</v>
      </c>
      <c r="F50" s="327"/>
      <c r="G50" s="19">
        <v>0</v>
      </c>
      <c r="H50" s="3">
        <f t="shared" si="2"/>
        <v>0</v>
      </c>
    </row>
    <row r="51" spans="1:8" s="1" customFormat="1" ht="24.95" customHeight="1" x14ac:dyDescent="0.2">
      <c r="A51" s="13"/>
      <c r="B51" s="13"/>
      <c r="C51" s="13" t="s">
        <v>398</v>
      </c>
      <c r="D51" s="106" t="s">
        <v>392</v>
      </c>
      <c r="E51" s="59" t="s">
        <v>338</v>
      </c>
      <c r="F51" s="327"/>
      <c r="G51" s="19">
        <v>0</v>
      </c>
      <c r="H51" s="3">
        <f t="shared" si="2"/>
        <v>0</v>
      </c>
    </row>
    <row r="52" spans="1:8" s="1" customFormat="1" ht="24.95" customHeight="1" x14ac:dyDescent="0.2">
      <c r="A52" s="13"/>
      <c r="B52" s="13"/>
      <c r="C52" s="13" t="s">
        <v>399</v>
      </c>
      <c r="D52" s="106" t="s">
        <v>392</v>
      </c>
      <c r="E52" s="59" t="s">
        <v>338</v>
      </c>
      <c r="F52" s="327"/>
      <c r="G52" s="19">
        <v>0</v>
      </c>
      <c r="H52" s="3">
        <f t="shared" si="2"/>
        <v>0</v>
      </c>
    </row>
    <row r="53" spans="1:8" s="1" customFormat="1" ht="24.95" customHeight="1" x14ac:dyDescent="0.2">
      <c r="A53" s="13"/>
      <c r="B53" s="13"/>
      <c r="C53" s="13" t="s">
        <v>400</v>
      </c>
      <c r="D53" s="106" t="s">
        <v>392</v>
      </c>
      <c r="E53" s="59" t="s">
        <v>338</v>
      </c>
      <c r="F53" s="327"/>
      <c r="G53" s="19">
        <v>0</v>
      </c>
      <c r="H53" s="3">
        <f t="shared" si="2"/>
        <v>0</v>
      </c>
    </row>
    <row r="54" spans="1:8" s="1" customFormat="1" ht="24.95" customHeight="1" x14ac:dyDescent="0.2">
      <c r="A54" s="13"/>
      <c r="B54" s="13"/>
      <c r="C54" s="13" t="s">
        <v>401</v>
      </c>
      <c r="D54" s="106" t="s">
        <v>392</v>
      </c>
      <c r="E54" s="59" t="s">
        <v>338</v>
      </c>
      <c r="F54" s="328"/>
      <c r="G54" s="19">
        <v>0</v>
      </c>
      <c r="H54" s="3">
        <f t="shared" si="2"/>
        <v>0</v>
      </c>
    </row>
    <row r="55" spans="1:8" s="1" customFormat="1" ht="24.95" customHeight="1" x14ac:dyDescent="0.2">
      <c r="A55" s="110" t="s">
        <v>13</v>
      </c>
      <c r="B55" s="22" t="s">
        <v>33</v>
      </c>
      <c r="C55" s="22" t="s">
        <v>11</v>
      </c>
      <c r="D55" s="111" t="s">
        <v>331</v>
      </c>
      <c r="E55" s="61" t="s">
        <v>396</v>
      </c>
      <c r="F55" s="112" t="s">
        <v>51</v>
      </c>
      <c r="G55" s="105" t="s">
        <v>14</v>
      </c>
      <c r="H55" s="90">
        <v>0</v>
      </c>
    </row>
    <row r="56" spans="1:8" s="1" customFormat="1" ht="24.95" customHeight="1" x14ac:dyDescent="0.2">
      <c r="A56" s="13"/>
      <c r="B56" s="13"/>
      <c r="C56" s="13" t="s">
        <v>397</v>
      </c>
      <c r="D56" s="106" t="s">
        <v>392</v>
      </c>
      <c r="E56" s="18" t="s">
        <v>339</v>
      </c>
      <c r="F56" s="326"/>
      <c r="G56" s="19">
        <v>0</v>
      </c>
      <c r="H56" s="3">
        <f t="shared" si="2"/>
        <v>0</v>
      </c>
    </row>
    <row r="57" spans="1:8" s="1" customFormat="1" ht="24.95" customHeight="1" x14ac:dyDescent="0.2">
      <c r="A57" s="13"/>
      <c r="B57" s="13"/>
      <c r="C57" s="13" t="s">
        <v>382</v>
      </c>
      <c r="D57" s="106" t="s">
        <v>392</v>
      </c>
      <c r="E57" s="18" t="s">
        <v>339</v>
      </c>
      <c r="F57" s="327"/>
      <c r="G57" s="19">
        <v>0</v>
      </c>
      <c r="H57" s="3">
        <f t="shared" si="2"/>
        <v>0</v>
      </c>
    </row>
    <row r="58" spans="1:8" s="1" customFormat="1" ht="24.95" customHeight="1" x14ac:dyDescent="0.2">
      <c r="A58" s="13"/>
      <c r="B58" s="13"/>
      <c r="C58" s="13" t="s">
        <v>398</v>
      </c>
      <c r="D58" s="106" t="s">
        <v>392</v>
      </c>
      <c r="E58" s="18" t="s">
        <v>339</v>
      </c>
      <c r="F58" s="327"/>
      <c r="G58" s="19">
        <v>0</v>
      </c>
      <c r="H58" s="3">
        <f t="shared" si="2"/>
        <v>0</v>
      </c>
    </row>
    <row r="59" spans="1:8" s="1" customFormat="1" ht="24.95" customHeight="1" x14ac:dyDescent="0.2">
      <c r="A59" s="13"/>
      <c r="B59" s="13"/>
      <c r="C59" s="13" t="s">
        <v>399</v>
      </c>
      <c r="D59" s="106" t="s">
        <v>392</v>
      </c>
      <c r="E59" s="18" t="s">
        <v>339</v>
      </c>
      <c r="F59" s="327"/>
      <c r="G59" s="19">
        <v>0</v>
      </c>
      <c r="H59" s="3">
        <f t="shared" si="2"/>
        <v>0</v>
      </c>
    </row>
    <row r="60" spans="1:8" s="1" customFormat="1" ht="24.95" customHeight="1" x14ac:dyDescent="0.2">
      <c r="A60" s="13"/>
      <c r="B60" s="13"/>
      <c r="C60" s="13" t="s">
        <v>400</v>
      </c>
      <c r="D60" s="106" t="s">
        <v>392</v>
      </c>
      <c r="E60" s="18" t="s">
        <v>339</v>
      </c>
      <c r="F60" s="327"/>
      <c r="G60" s="19">
        <v>0</v>
      </c>
      <c r="H60" s="3">
        <f t="shared" si="2"/>
        <v>0</v>
      </c>
    </row>
    <row r="61" spans="1:8" s="1" customFormat="1" ht="24.95" customHeight="1" x14ac:dyDescent="0.2">
      <c r="A61" s="13"/>
      <c r="B61" s="13"/>
      <c r="C61" s="13" t="s">
        <v>401</v>
      </c>
      <c r="D61" s="106" t="s">
        <v>392</v>
      </c>
      <c r="E61" s="18" t="s">
        <v>339</v>
      </c>
      <c r="F61" s="328"/>
      <c r="G61" s="19">
        <v>0</v>
      </c>
      <c r="H61" s="3">
        <f t="shared" si="2"/>
        <v>0</v>
      </c>
    </row>
    <row r="62" spans="1:8" s="1" customFormat="1" ht="24.95" customHeight="1" x14ac:dyDescent="0.2">
      <c r="A62" s="110" t="s">
        <v>13</v>
      </c>
      <c r="B62" s="22" t="s">
        <v>33</v>
      </c>
      <c r="C62" s="22" t="s">
        <v>11</v>
      </c>
      <c r="D62" s="111" t="s">
        <v>331</v>
      </c>
      <c r="E62" s="61" t="s">
        <v>396</v>
      </c>
      <c r="F62" s="112" t="s">
        <v>51</v>
      </c>
      <c r="G62" s="105" t="s">
        <v>14</v>
      </c>
      <c r="H62" s="90">
        <v>0</v>
      </c>
    </row>
    <row r="63" spans="1:8" s="1" customFormat="1" ht="24.95" customHeight="1" x14ac:dyDescent="0.2">
      <c r="A63" s="13"/>
      <c r="B63" s="13"/>
      <c r="C63" s="13" t="s">
        <v>397</v>
      </c>
      <c r="D63" s="106" t="s">
        <v>393</v>
      </c>
      <c r="E63" s="59" t="s">
        <v>342</v>
      </c>
      <c r="F63" s="326"/>
      <c r="G63" s="19">
        <v>0</v>
      </c>
      <c r="H63" s="3">
        <f t="shared" si="2"/>
        <v>0</v>
      </c>
    </row>
    <row r="64" spans="1:8" s="1" customFormat="1" ht="24.95" customHeight="1" x14ac:dyDescent="0.2">
      <c r="A64" s="13"/>
      <c r="B64" s="13"/>
      <c r="C64" s="13" t="s">
        <v>382</v>
      </c>
      <c r="D64" s="106" t="s">
        <v>393</v>
      </c>
      <c r="E64" s="59" t="s">
        <v>342</v>
      </c>
      <c r="F64" s="327"/>
      <c r="G64" s="19">
        <v>0</v>
      </c>
      <c r="H64" s="3">
        <f t="shared" ref="H64:H70" si="3">A64*G64</f>
        <v>0</v>
      </c>
    </row>
    <row r="65" spans="1:8" s="1" customFormat="1" ht="24.95" customHeight="1" x14ac:dyDescent="0.2">
      <c r="A65" s="13"/>
      <c r="B65" s="13"/>
      <c r="C65" s="13" t="s">
        <v>398</v>
      </c>
      <c r="D65" s="106" t="s">
        <v>393</v>
      </c>
      <c r="E65" s="59" t="s">
        <v>342</v>
      </c>
      <c r="F65" s="327"/>
      <c r="G65" s="19">
        <v>0</v>
      </c>
      <c r="H65" s="3">
        <f t="shared" si="3"/>
        <v>0</v>
      </c>
    </row>
    <row r="66" spans="1:8" s="1" customFormat="1" ht="24.95" customHeight="1" x14ac:dyDescent="0.2">
      <c r="A66" s="13"/>
      <c r="B66" s="13"/>
      <c r="C66" s="13" t="s">
        <v>399</v>
      </c>
      <c r="D66" s="106" t="s">
        <v>393</v>
      </c>
      <c r="E66" s="59" t="s">
        <v>342</v>
      </c>
      <c r="F66" s="327"/>
      <c r="G66" s="19">
        <v>0</v>
      </c>
      <c r="H66" s="3">
        <f t="shared" si="3"/>
        <v>0</v>
      </c>
    </row>
    <row r="67" spans="1:8" s="1" customFormat="1" ht="24.95" customHeight="1" x14ac:dyDescent="0.2">
      <c r="A67" s="13"/>
      <c r="B67" s="13"/>
      <c r="C67" s="13" t="s">
        <v>400</v>
      </c>
      <c r="D67" s="106" t="s">
        <v>393</v>
      </c>
      <c r="E67" s="59" t="s">
        <v>342</v>
      </c>
      <c r="F67" s="327"/>
      <c r="G67" s="19">
        <v>0</v>
      </c>
      <c r="H67" s="3">
        <f t="shared" si="3"/>
        <v>0</v>
      </c>
    </row>
    <row r="68" spans="1:8" s="1" customFormat="1" ht="24.95" customHeight="1" x14ac:dyDescent="0.2">
      <c r="A68" s="13"/>
      <c r="B68" s="13"/>
      <c r="C68" s="13" t="s">
        <v>401</v>
      </c>
      <c r="D68" s="106" t="s">
        <v>393</v>
      </c>
      <c r="E68" s="59" t="s">
        <v>342</v>
      </c>
      <c r="F68" s="328"/>
      <c r="G68" s="19">
        <v>0</v>
      </c>
      <c r="H68" s="3">
        <f t="shared" si="3"/>
        <v>0</v>
      </c>
    </row>
    <row r="69" spans="1:8" s="1" customFormat="1" ht="24.95" customHeight="1" x14ac:dyDescent="0.2">
      <c r="A69" s="110" t="s">
        <v>13</v>
      </c>
      <c r="B69" s="22" t="s">
        <v>33</v>
      </c>
      <c r="C69" s="22" t="s">
        <v>11</v>
      </c>
      <c r="D69" s="111" t="s">
        <v>331</v>
      </c>
      <c r="E69" s="61" t="s">
        <v>396</v>
      </c>
      <c r="F69" s="112" t="s">
        <v>51</v>
      </c>
      <c r="G69" s="105" t="s">
        <v>14</v>
      </c>
      <c r="H69" s="90">
        <v>0</v>
      </c>
    </row>
    <row r="70" spans="1:8" s="1" customFormat="1" ht="24.95" customHeight="1" x14ac:dyDescent="0.2">
      <c r="A70" s="13"/>
      <c r="B70" s="13"/>
      <c r="C70" s="13" t="s">
        <v>397</v>
      </c>
      <c r="D70" s="106" t="s">
        <v>393</v>
      </c>
      <c r="E70" s="59" t="s">
        <v>343</v>
      </c>
      <c r="F70" s="326"/>
      <c r="G70" s="19">
        <v>0</v>
      </c>
      <c r="H70" s="3">
        <f t="shared" si="3"/>
        <v>0</v>
      </c>
    </row>
    <row r="71" spans="1:8" s="1" customFormat="1" ht="24.95" customHeight="1" x14ac:dyDescent="0.2">
      <c r="A71" s="13"/>
      <c r="B71" s="13"/>
      <c r="C71" s="13" t="s">
        <v>382</v>
      </c>
      <c r="D71" s="106" t="s">
        <v>393</v>
      </c>
      <c r="E71" s="59" t="s">
        <v>343</v>
      </c>
      <c r="F71" s="327"/>
      <c r="G71" s="19">
        <v>0</v>
      </c>
      <c r="H71" s="3">
        <f t="shared" ref="H71:H77" si="4">A71*G71</f>
        <v>0</v>
      </c>
    </row>
    <row r="72" spans="1:8" s="1" customFormat="1" ht="24.95" customHeight="1" x14ac:dyDescent="0.2">
      <c r="A72" s="13"/>
      <c r="B72" s="13"/>
      <c r="C72" s="13" t="s">
        <v>398</v>
      </c>
      <c r="D72" s="106" t="s">
        <v>393</v>
      </c>
      <c r="E72" s="59" t="s">
        <v>343</v>
      </c>
      <c r="F72" s="327"/>
      <c r="G72" s="19">
        <v>0</v>
      </c>
      <c r="H72" s="3">
        <f t="shared" si="4"/>
        <v>0</v>
      </c>
    </row>
    <row r="73" spans="1:8" s="1" customFormat="1" ht="24.95" customHeight="1" x14ac:dyDescent="0.2">
      <c r="A73" s="13"/>
      <c r="B73" s="13"/>
      <c r="C73" s="13" t="s">
        <v>399</v>
      </c>
      <c r="D73" s="106" t="s">
        <v>393</v>
      </c>
      <c r="E73" s="59" t="s">
        <v>343</v>
      </c>
      <c r="F73" s="327"/>
      <c r="G73" s="19">
        <v>0</v>
      </c>
      <c r="H73" s="3">
        <f t="shared" si="4"/>
        <v>0</v>
      </c>
    </row>
    <row r="74" spans="1:8" s="1" customFormat="1" ht="24.95" customHeight="1" x14ac:dyDescent="0.2">
      <c r="A74" s="13"/>
      <c r="B74" s="13"/>
      <c r="C74" s="13" t="s">
        <v>400</v>
      </c>
      <c r="D74" s="106" t="s">
        <v>393</v>
      </c>
      <c r="E74" s="59" t="s">
        <v>343</v>
      </c>
      <c r="F74" s="327"/>
      <c r="G74" s="19">
        <v>0</v>
      </c>
      <c r="H74" s="3">
        <f t="shared" si="4"/>
        <v>0</v>
      </c>
    </row>
    <row r="75" spans="1:8" s="1" customFormat="1" ht="24.95" customHeight="1" x14ac:dyDescent="0.2">
      <c r="A75" s="13"/>
      <c r="B75" s="13"/>
      <c r="C75" s="13" t="s">
        <v>401</v>
      </c>
      <c r="D75" s="106" t="s">
        <v>393</v>
      </c>
      <c r="E75" s="59" t="s">
        <v>343</v>
      </c>
      <c r="F75" s="328"/>
      <c r="G75" s="19">
        <v>0</v>
      </c>
      <c r="H75" s="3">
        <f t="shared" si="4"/>
        <v>0</v>
      </c>
    </row>
    <row r="76" spans="1:8" s="1" customFormat="1" ht="24.95" customHeight="1" x14ac:dyDescent="0.2">
      <c r="A76" s="110" t="s">
        <v>13</v>
      </c>
      <c r="B76" s="22" t="s">
        <v>33</v>
      </c>
      <c r="C76" s="22" t="s">
        <v>11</v>
      </c>
      <c r="D76" s="111" t="s">
        <v>331</v>
      </c>
      <c r="E76" s="61" t="s">
        <v>396</v>
      </c>
      <c r="F76" s="112" t="s">
        <v>51</v>
      </c>
      <c r="G76" s="105" t="s">
        <v>14</v>
      </c>
      <c r="H76" s="90">
        <v>0</v>
      </c>
    </row>
    <row r="77" spans="1:8" s="1" customFormat="1" ht="24.95" customHeight="1" x14ac:dyDescent="0.2">
      <c r="A77" s="13"/>
      <c r="B77" s="13"/>
      <c r="C77" s="13" t="s">
        <v>397</v>
      </c>
      <c r="D77" s="106" t="s">
        <v>394</v>
      </c>
      <c r="E77" s="59" t="s">
        <v>346</v>
      </c>
      <c r="F77" s="326"/>
      <c r="G77" s="19">
        <v>0</v>
      </c>
      <c r="H77" s="3">
        <f t="shared" si="4"/>
        <v>0</v>
      </c>
    </row>
    <row r="78" spans="1:8" s="1" customFormat="1" ht="24.95" customHeight="1" x14ac:dyDescent="0.2">
      <c r="A78" s="13"/>
      <c r="B78" s="13"/>
      <c r="C78" s="13" t="s">
        <v>382</v>
      </c>
      <c r="D78" s="106" t="s">
        <v>394</v>
      </c>
      <c r="E78" s="59" t="s">
        <v>346</v>
      </c>
      <c r="F78" s="327"/>
      <c r="G78" s="19">
        <v>0</v>
      </c>
      <c r="H78" s="3">
        <f>A78*G78</f>
        <v>0</v>
      </c>
    </row>
    <row r="79" spans="1:8" s="1" customFormat="1" ht="24.95" customHeight="1" x14ac:dyDescent="0.2">
      <c r="A79" s="13"/>
      <c r="B79" s="13"/>
      <c r="C79" s="13" t="s">
        <v>398</v>
      </c>
      <c r="D79" s="106" t="s">
        <v>394</v>
      </c>
      <c r="E79" s="59" t="s">
        <v>346</v>
      </c>
      <c r="F79" s="327"/>
      <c r="G79" s="19">
        <v>0</v>
      </c>
      <c r="H79" s="3">
        <f>A79*G79</f>
        <v>0</v>
      </c>
    </row>
    <row r="80" spans="1:8" s="1" customFormat="1" ht="24.95" customHeight="1" x14ac:dyDescent="0.2">
      <c r="A80" s="13"/>
      <c r="B80" s="13"/>
      <c r="C80" s="13" t="s">
        <v>399</v>
      </c>
      <c r="D80" s="106" t="s">
        <v>394</v>
      </c>
      <c r="E80" s="59" t="s">
        <v>346</v>
      </c>
      <c r="F80" s="327"/>
      <c r="G80" s="19">
        <v>0</v>
      </c>
      <c r="H80" s="3">
        <f>A80*G80</f>
        <v>0</v>
      </c>
    </row>
    <row r="81" spans="1:8" s="1" customFormat="1" ht="24.95" customHeight="1" x14ac:dyDescent="0.2">
      <c r="A81" s="13"/>
      <c r="B81" s="13"/>
      <c r="C81" s="13" t="s">
        <v>400</v>
      </c>
      <c r="D81" s="106" t="s">
        <v>394</v>
      </c>
      <c r="E81" s="59" t="s">
        <v>346</v>
      </c>
      <c r="F81" s="327"/>
      <c r="G81" s="19">
        <v>0</v>
      </c>
      <c r="H81" s="3">
        <f>A81*G81</f>
        <v>0</v>
      </c>
    </row>
    <row r="82" spans="1:8" s="1" customFormat="1" ht="24.95" customHeight="1" x14ac:dyDescent="0.2">
      <c r="A82" s="13"/>
      <c r="B82" s="13"/>
      <c r="C82" s="13" t="s">
        <v>401</v>
      </c>
      <c r="D82" s="106" t="s">
        <v>394</v>
      </c>
      <c r="E82" s="59" t="s">
        <v>346</v>
      </c>
      <c r="F82" s="328"/>
      <c r="G82" s="19">
        <v>0</v>
      </c>
      <c r="H82" s="3">
        <f>A82*G82</f>
        <v>0</v>
      </c>
    </row>
    <row r="83" spans="1:8" s="1" customFormat="1" ht="24.95" customHeight="1" x14ac:dyDescent="0.2">
      <c r="A83" s="110" t="s">
        <v>13</v>
      </c>
      <c r="B83" s="22" t="s">
        <v>33</v>
      </c>
      <c r="C83" s="22" t="s">
        <v>11</v>
      </c>
      <c r="D83" s="111" t="s">
        <v>331</v>
      </c>
      <c r="E83" s="61" t="s">
        <v>396</v>
      </c>
      <c r="F83" s="112" t="s">
        <v>51</v>
      </c>
      <c r="G83" s="105" t="s">
        <v>14</v>
      </c>
      <c r="H83" s="90">
        <v>0</v>
      </c>
    </row>
    <row r="84" spans="1:8" s="1" customFormat="1" ht="24.95" customHeight="1" x14ac:dyDescent="0.2">
      <c r="A84" s="13"/>
      <c r="B84" s="13"/>
      <c r="C84" s="13" t="s">
        <v>397</v>
      </c>
      <c r="D84" s="106" t="s">
        <v>394</v>
      </c>
      <c r="E84" s="18" t="s">
        <v>402</v>
      </c>
      <c r="F84" s="326"/>
      <c r="G84" s="19">
        <v>0</v>
      </c>
      <c r="H84" s="4">
        <f>A84*G84</f>
        <v>0</v>
      </c>
    </row>
    <row r="85" spans="1:8" s="1" customFormat="1" ht="24.95" customHeight="1" x14ac:dyDescent="0.2">
      <c r="A85" s="13"/>
      <c r="B85" s="13"/>
      <c r="C85" s="13" t="s">
        <v>382</v>
      </c>
      <c r="D85" s="106" t="s">
        <v>394</v>
      </c>
      <c r="E85" s="18" t="s">
        <v>402</v>
      </c>
      <c r="F85" s="327"/>
      <c r="G85" s="19">
        <v>0</v>
      </c>
      <c r="H85" s="4">
        <f t="shared" ref="H85:H91" si="5">A85*G85</f>
        <v>0</v>
      </c>
    </row>
    <row r="86" spans="1:8" s="1" customFormat="1" ht="24.95" customHeight="1" x14ac:dyDescent="0.2">
      <c r="A86" s="13"/>
      <c r="B86" s="13"/>
      <c r="C86" s="13" t="s">
        <v>398</v>
      </c>
      <c r="D86" s="106" t="s">
        <v>394</v>
      </c>
      <c r="E86" s="18" t="s">
        <v>402</v>
      </c>
      <c r="F86" s="327"/>
      <c r="G86" s="19">
        <v>0</v>
      </c>
      <c r="H86" s="4">
        <f t="shared" si="5"/>
        <v>0</v>
      </c>
    </row>
    <row r="87" spans="1:8" s="1" customFormat="1" ht="24.95" customHeight="1" x14ac:dyDescent="0.2">
      <c r="A87" s="13"/>
      <c r="B87" s="13"/>
      <c r="C87" s="13" t="s">
        <v>399</v>
      </c>
      <c r="D87" s="106" t="s">
        <v>394</v>
      </c>
      <c r="E87" s="18" t="s">
        <v>402</v>
      </c>
      <c r="F87" s="327"/>
      <c r="G87" s="19">
        <v>0</v>
      </c>
      <c r="H87" s="4">
        <f t="shared" si="5"/>
        <v>0</v>
      </c>
    </row>
    <row r="88" spans="1:8" s="1" customFormat="1" ht="24.95" customHeight="1" x14ac:dyDescent="0.2">
      <c r="A88" s="13"/>
      <c r="B88" s="13"/>
      <c r="C88" s="13" t="s">
        <v>400</v>
      </c>
      <c r="D88" s="106" t="s">
        <v>394</v>
      </c>
      <c r="E88" s="18" t="s">
        <v>402</v>
      </c>
      <c r="F88" s="327"/>
      <c r="G88" s="19">
        <v>0</v>
      </c>
      <c r="H88" s="4">
        <f t="shared" si="5"/>
        <v>0</v>
      </c>
    </row>
    <row r="89" spans="1:8" s="1" customFormat="1" ht="24.95" customHeight="1" x14ac:dyDescent="0.2">
      <c r="A89" s="13"/>
      <c r="B89" s="13"/>
      <c r="C89" s="13" t="s">
        <v>401</v>
      </c>
      <c r="D89" s="106" t="s">
        <v>394</v>
      </c>
      <c r="E89" s="18" t="s">
        <v>402</v>
      </c>
      <c r="F89" s="328"/>
      <c r="G89" s="19">
        <v>0</v>
      </c>
      <c r="H89" s="4">
        <f t="shared" si="5"/>
        <v>0</v>
      </c>
    </row>
    <row r="90" spans="1:8" s="1" customFormat="1" ht="24.95" customHeight="1" x14ac:dyDescent="0.2">
      <c r="A90" s="110" t="s">
        <v>13</v>
      </c>
      <c r="B90" s="22" t="s">
        <v>33</v>
      </c>
      <c r="C90" s="22" t="s">
        <v>11</v>
      </c>
      <c r="D90" s="111" t="s">
        <v>331</v>
      </c>
      <c r="E90" s="61" t="s">
        <v>396</v>
      </c>
      <c r="F90" s="112" t="s">
        <v>51</v>
      </c>
      <c r="G90" s="105" t="s">
        <v>14</v>
      </c>
      <c r="H90" s="90">
        <v>0</v>
      </c>
    </row>
    <row r="91" spans="1:8" s="1" customFormat="1" ht="24.95" customHeight="1" x14ac:dyDescent="0.2">
      <c r="A91" s="13"/>
      <c r="B91" s="13"/>
      <c r="C91" s="13" t="s">
        <v>397</v>
      </c>
      <c r="D91" s="106" t="s">
        <v>394</v>
      </c>
      <c r="E91" s="18" t="s">
        <v>403</v>
      </c>
      <c r="F91" s="326"/>
      <c r="G91" s="19">
        <v>0</v>
      </c>
      <c r="H91" s="4">
        <f t="shared" si="5"/>
        <v>0</v>
      </c>
    </row>
    <row r="92" spans="1:8" s="1" customFormat="1" ht="24.95" customHeight="1" x14ac:dyDescent="0.2">
      <c r="A92" s="13"/>
      <c r="B92" s="13"/>
      <c r="C92" s="13" t="s">
        <v>382</v>
      </c>
      <c r="D92" s="106" t="s">
        <v>394</v>
      </c>
      <c r="E92" s="18" t="s">
        <v>403</v>
      </c>
      <c r="F92" s="327"/>
      <c r="G92" s="19">
        <v>0</v>
      </c>
      <c r="H92" s="4">
        <f>A92*G92</f>
        <v>0</v>
      </c>
    </row>
    <row r="93" spans="1:8" s="1" customFormat="1" ht="24.95" customHeight="1" x14ac:dyDescent="0.2">
      <c r="A93" s="13"/>
      <c r="B93" s="13"/>
      <c r="C93" s="13" t="s">
        <v>398</v>
      </c>
      <c r="D93" s="106" t="s">
        <v>394</v>
      </c>
      <c r="E93" s="18" t="s">
        <v>403</v>
      </c>
      <c r="F93" s="327"/>
      <c r="G93" s="19">
        <v>0</v>
      </c>
      <c r="H93" s="4">
        <f>A93*G93</f>
        <v>0</v>
      </c>
    </row>
    <row r="94" spans="1:8" s="1" customFormat="1" ht="24.95" customHeight="1" x14ac:dyDescent="0.2">
      <c r="A94" s="13"/>
      <c r="B94" s="13"/>
      <c r="C94" s="13" t="s">
        <v>399</v>
      </c>
      <c r="D94" s="106" t="s">
        <v>394</v>
      </c>
      <c r="E94" s="18" t="s">
        <v>403</v>
      </c>
      <c r="F94" s="327"/>
      <c r="G94" s="19">
        <v>0</v>
      </c>
      <c r="H94" s="4">
        <f>A94*G94</f>
        <v>0</v>
      </c>
    </row>
    <row r="95" spans="1:8" s="1" customFormat="1" ht="24.95" customHeight="1" x14ac:dyDescent="0.2">
      <c r="A95" s="13"/>
      <c r="B95" s="13"/>
      <c r="C95" s="13" t="s">
        <v>400</v>
      </c>
      <c r="D95" s="106" t="s">
        <v>394</v>
      </c>
      <c r="E95" s="18" t="s">
        <v>403</v>
      </c>
      <c r="F95" s="327"/>
      <c r="G95" s="19">
        <v>0</v>
      </c>
      <c r="H95" s="4">
        <f>A95*G95</f>
        <v>0</v>
      </c>
    </row>
    <row r="96" spans="1:8" s="1" customFormat="1" ht="24.95" customHeight="1" x14ac:dyDescent="0.2">
      <c r="A96" s="13"/>
      <c r="B96" s="13"/>
      <c r="C96" s="13" t="s">
        <v>401</v>
      </c>
      <c r="D96" s="106" t="s">
        <v>394</v>
      </c>
      <c r="E96" s="18" t="s">
        <v>403</v>
      </c>
      <c r="F96" s="328"/>
      <c r="G96" s="19">
        <v>0</v>
      </c>
      <c r="H96" s="4">
        <f>A96*G96</f>
        <v>0</v>
      </c>
    </row>
    <row r="97" spans="1:8" s="1" customFormat="1" ht="24.95" customHeight="1" x14ac:dyDescent="0.2">
      <c r="A97" s="110" t="s">
        <v>13</v>
      </c>
      <c r="B97" s="22" t="s">
        <v>33</v>
      </c>
      <c r="C97" s="22" t="s">
        <v>11</v>
      </c>
      <c r="D97" s="111" t="s">
        <v>331</v>
      </c>
      <c r="E97" s="66" t="s">
        <v>404</v>
      </c>
      <c r="F97" s="112" t="s">
        <v>51</v>
      </c>
      <c r="G97" s="105" t="s">
        <v>14</v>
      </c>
      <c r="H97" s="90">
        <v>0</v>
      </c>
    </row>
    <row r="98" spans="1:8" s="1" customFormat="1" ht="24.95" customHeight="1" x14ac:dyDescent="0.2">
      <c r="A98" s="26"/>
      <c r="B98" s="35"/>
      <c r="C98" s="35" t="s">
        <v>405</v>
      </c>
      <c r="D98" s="106" t="s">
        <v>392</v>
      </c>
      <c r="E98" s="59" t="s">
        <v>411</v>
      </c>
      <c r="F98" s="326"/>
      <c r="G98" s="19">
        <v>0</v>
      </c>
      <c r="H98" s="3">
        <f>A98*G98</f>
        <v>0</v>
      </c>
    </row>
    <row r="99" spans="1:8" s="1" customFormat="1" ht="24.95" customHeight="1" x14ac:dyDescent="0.2">
      <c r="A99" s="26"/>
      <c r="B99" s="35"/>
      <c r="C99" s="35" t="s">
        <v>406</v>
      </c>
      <c r="D99" s="106" t="s">
        <v>392</v>
      </c>
      <c r="E99" s="59" t="s">
        <v>411</v>
      </c>
      <c r="F99" s="327"/>
      <c r="G99" s="19">
        <v>0</v>
      </c>
      <c r="H99" s="3">
        <f t="shared" ref="H99:H110" si="6">A99*G99</f>
        <v>0</v>
      </c>
    </row>
    <row r="100" spans="1:8" s="1" customFormat="1" ht="24.95" customHeight="1" x14ac:dyDescent="0.2">
      <c r="A100" s="26"/>
      <c r="B100" s="35"/>
      <c r="C100" s="35" t="s">
        <v>407</v>
      </c>
      <c r="D100" s="106" t="s">
        <v>392</v>
      </c>
      <c r="E100" s="59" t="s">
        <v>411</v>
      </c>
      <c r="F100" s="327"/>
      <c r="G100" s="19">
        <v>0</v>
      </c>
      <c r="H100" s="3">
        <f t="shared" si="6"/>
        <v>0</v>
      </c>
    </row>
    <row r="101" spans="1:8" s="1" customFormat="1" ht="24.95" customHeight="1" x14ac:dyDescent="0.2">
      <c r="A101" s="26"/>
      <c r="B101" s="35"/>
      <c r="C101" s="35" t="s">
        <v>408</v>
      </c>
      <c r="D101" s="106" t="s">
        <v>392</v>
      </c>
      <c r="E101" s="59" t="s">
        <v>411</v>
      </c>
      <c r="F101" s="327"/>
      <c r="G101" s="19">
        <v>0</v>
      </c>
      <c r="H101" s="3">
        <f t="shared" si="6"/>
        <v>0</v>
      </c>
    </row>
    <row r="102" spans="1:8" s="1" customFormat="1" ht="24.95" customHeight="1" x14ac:dyDescent="0.2">
      <c r="A102" s="26"/>
      <c r="B102" s="35"/>
      <c r="C102" s="35" t="s">
        <v>409</v>
      </c>
      <c r="D102" s="106" t="s">
        <v>392</v>
      </c>
      <c r="E102" s="59" t="s">
        <v>411</v>
      </c>
      <c r="F102" s="327"/>
      <c r="G102" s="19">
        <v>0</v>
      </c>
      <c r="H102" s="3">
        <f t="shared" si="6"/>
        <v>0</v>
      </c>
    </row>
    <row r="103" spans="1:8" s="1" customFormat="1" ht="24.95" customHeight="1" x14ac:dyDescent="0.2">
      <c r="A103" s="26"/>
      <c r="B103" s="35"/>
      <c r="C103" s="35" t="s">
        <v>410</v>
      </c>
      <c r="D103" s="106" t="s">
        <v>392</v>
      </c>
      <c r="E103" s="59" t="s">
        <v>411</v>
      </c>
      <c r="F103" s="328"/>
      <c r="G103" s="19">
        <v>0</v>
      </c>
      <c r="H103" s="3">
        <f t="shared" si="6"/>
        <v>0</v>
      </c>
    </row>
    <row r="104" spans="1:8" s="1" customFormat="1" ht="24.95" customHeight="1" x14ac:dyDescent="0.2">
      <c r="A104" s="110" t="s">
        <v>13</v>
      </c>
      <c r="B104" s="22" t="s">
        <v>33</v>
      </c>
      <c r="C104" s="22" t="s">
        <v>11</v>
      </c>
      <c r="D104" s="111" t="s">
        <v>331</v>
      </c>
      <c r="E104" s="66" t="s">
        <v>404</v>
      </c>
      <c r="F104" s="112" t="s">
        <v>51</v>
      </c>
      <c r="G104" s="105" t="s">
        <v>14</v>
      </c>
      <c r="H104" s="90">
        <v>0</v>
      </c>
    </row>
    <row r="105" spans="1:8" s="1" customFormat="1" ht="24.95" customHeight="1" x14ac:dyDescent="0.2">
      <c r="A105" s="26"/>
      <c r="B105" s="35"/>
      <c r="C105" s="35" t="s">
        <v>405</v>
      </c>
      <c r="D105" s="106" t="s">
        <v>392</v>
      </c>
      <c r="E105" s="59" t="s">
        <v>412</v>
      </c>
      <c r="F105" s="326"/>
      <c r="G105" s="19">
        <v>0</v>
      </c>
      <c r="H105" s="3">
        <f t="shared" si="6"/>
        <v>0</v>
      </c>
    </row>
    <row r="106" spans="1:8" s="1" customFormat="1" ht="24.95" customHeight="1" x14ac:dyDescent="0.2">
      <c r="A106" s="26"/>
      <c r="B106" s="35"/>
      <c r="C106" s="35" t="s">
        <v>406</v>
      </c>
      <c r="D106" s="106" t="s">
        <v>392</v>
      </c>
      <c r="E106" s="59" t="s">
        <v>412</v>
      </c>
      <c r="F106" s="327"/>
      <c r="G106" s="19">
        <v>0</v>
      </c>
      <c r="H106" s="3">
        <f t="shared" si="6"/>
        <v>0</v>
      </c>
    </row>
    <row r="107" spans="1:8" s="1" customFormat="1" ht="24.95" customHeight="1" x14ac:dyDescent="0.2">
      <c r="A107" s="26"/>
      <c r="B107" s="35"/>
      <c r="C107" s="35" t="s">
        <v>407</v>
      </c>
      <c r="D107" s="106" t="s">
        <v>392</v>
      </c>
      <c r="E107" s="59" t="s">
        <v>412</v>
      </c>
      <c r="F107" s="327"/>
      <c r="G107" s="19">
        <v>0</v>
      </c>
      <c r="H107" s="3">
        <f t="shared" si="6"/>
        <v>0</v>
      </c>
    </row>
    <row r="108" spans="1:8" s="1" customFormat="1" ht="24.95" customHeight="1" x14ac:dyDescent="0.2">
      <c r="A108" s="26"/>
      <c r="B108" s="35"/>
      <c r="C108" s="35" t="s">
        <v>408</v>
      </c>
      <c r="D108" s="106" t="s">
        <v>392</v>
      </c>
      <c r="E108" s="59" t="s">
        <v>412</v>
      </c>
      <c r="F108" s="327"/>
      <c r="G108" s="19">
        <v>0</v>
      </c>
      <c r="H108" s="3">
        <f t="shared" si="6"/>
        <v>0</v>
      </c>
    </row>
    <row r="109" spans="1:8" s="1" customFormat="1" ht="24.95" customHeight="1" x14ac:dyDescent="0.2">
      <c r="A109" s="26"/>
      <c r="B109" s="35"/>
      <c r="C109" s="35" t="s">
        <v>409</v>
      </c>
      <c r="D109" s="106" t="s">
        <v>392</v>
      </c>
      <c r="E109" s="59" t="s">
        <v>412</v>
      </c>
      <c r="F109" s="327"/>
      <c r="G109" s="19">
        <v>0</v>
      </c>
      <c r="H109" s="3">
        <f t="shared" si="6"/>
        <v>0</v>
      </c>
    </row>
    <row r="110" spans="1:8" s="1" customFormat="1" ht="24.95" customHeight="1" x14ac:dyDescent="0.2">
      <c r="A110" s="26"/>
      <c r="B110" s="35"/>
      <c r="C110" s="35" t="s">
        <v>410</v>
      </c>
      <c r="D110" s="106" t="s">
        <v>392</v>
      </c>
      <c r="E110" s="59" t="s">
        <v>412</v>
      </c>
      <c r="F110" s="328"/>
      <c r="G110" s="19">
        <v>0</v>
      </c>
      <c r="H110" s="3">
        <f t="shared" si="6"/>
        <v>0</v>
      </c>
    </row>
    <row r="111" spans="1:8" s="1" customFormat="1" ht="24.95" customHeight="1" x14ac:dyDescent="0.2">
      <c r="A111" s="110" t="s">
        <v>13</v>
      </c>
      <c r="B111" s="22" t="s">
        <v>33</v>
      </c>
      <c r="C111" s="22" t="s">
        <v>11</v>
      </c>
      <c r="D111" s="111" t="s">
        <v>331</v>
      </c>
      <c r="E111" s="66" t="s">
        <v>404</v>
      </c>
      <c r="F111" s="112" t="s">
        <v>51</v>
      </c>
      <c r="G111" s="105" t="s">
        <v>14</v>
      </c>
      <c r="H111" s="90">
        <v>0</v>
      </c>
    </row>
    <row r="112" spans="1:8" s="1" customFormat="1" ht="24.95" customHeight="1" x14ac:dyDescent="0.2">
      <c r="A112" s="26"/>
      <c r="B112" s="35"/>
      <c r="C112" s="35" t="s">
        <v>405</v>
      </c>
      <c r="D112" s="106" t="s">
        <v>392</v>
      </c>
      <c r="E112" s="59" t="s">
        <v>413</v>
      </c>
      <c r="F112" s="350"/>
      <c r="G112" s="19">
        <v>0</v>
      </c>
      <c r="H112" s="3">
        <f t="shared" ref="H112:H117" si="7">A112*G112</f>
        <v>0</v>
      </c>
    </row>
    <row r="113" spans="1:8" s="1" customFormat="1" ht="24.95" customHeight="1" x14ac:dyDescent="0.2">
      <c r="A113" s="26"/>
      <c r="B113" s="35"/>
      <c r="C113" s="35" t="s">
        <v>406</v>
      </c>
      <c r="D113" s="106" t="s">
        <v>392</v>
      </c>
      <c r="E113" s="59" t="s">
        <v>413</v>
      </c>
      <c r="F113" s="351"/>
      <c r="G113" s="19">
        <v>0</v>
      </c>
      <c r="H113" s="3">
        <f t="shared" si="7"/>
        <v>0</v>
      </c>
    </row>
    <row r="114" spans="1:8" s="1" customFormat="1" ht="24.95" customHeight="1" x14ac:dyDescent="0.2">
      <c r="A114" s="26"/>
      <c r="B114" s="35"/>
      <c r="C114" s="35" t="s">
        <v>407</v>
      </c>
      <c r="D114" s="106" t="s">
        <v>392</v>
      </c>
      <c r="E114" s="59" t="s">
        <v>413</v>
      </c>
      <c r="F114" s="351"/>
      <c r="G114" s="19">
        <v>0</v>
      </c>
      <c r="H114" s="3">
        <f t="shared" si="7"/>
        <v>0</v>
      </c>
    </row>
    <row r="115" spans="1:8" s="1" customFormat="1" ht="24.95" customHeight="1" x14ac:dyDescent="0.2">
      <c r="A115" s="26"/>
      <c r="B115" s="35"/>
      <c r="C115" s="35" t="s">
        <v>408</v>
      </c>
      <c r="D115" s="106" t="s">
        <v>392</v>
      </c>
      <c r="E115" s="59" t="s">
        <v>413</v>
      </c>
      <c r="F115" s="351"/>
      <c r="G115" s="19">
        <v>0</v>
      </c>
      <c r="H115" s="3">
        <f t="shared" si="7"/>
        <v>0</v>
      </c>
    </row>
    <row r="116" spans="1:8" s="1" customFormat="1" ht="24.95" customHeight="1" x14ac:dyDescent="0.2">
      <c r="A116" s="26"/>
      <c r="B116" s="35"/>
      <c r="C116" s="35" t="s">
        <v>409</v>
      </c>
      <c r="D116" s="106" t="s">
        <v>392</v>
      </c>
      <c r="E116" s="59" t="s">
        <v>413</v>
      </c>
      <c r="F116" s="351"/>
      <c r="G116" s="19">
        <v>0</v>
      </c>
      <c r="H116" s="3">
        <f t="shared" si="7"/>
        <v>0</v>
      </c>
    </row>
    <row r="117" spans="1:8" s="1" customFormat="1" ht="24.95" customHeight="1" x14ac:dyDescent="0.2">
      <c r="A117" s="26"/>
      <c r="B117" s="35"/>
      <c r="C117" s="35" t="s">
        <v>410</v>
      </c>
      <c r="D117" s="106" t="s">
        <v>392</v>
      </c>
      <c r="E117" s="59" t="s">
        <v>413</v>
      </c>
      <c r="F117" s="352"/>
      <c r="G117" s="19">
        <v>0</v>
      </c>
      <c r="H117" s="3">
        <f t="shared" si="7"/>
        <v>0</v>
      </c>
    </row>
    <row r="118" spans="1:8" s="1" customFormat="1" ht="24.95" customHeight="1" x14ac:dyDescent="0.2">
      <c r="A118" s="110" t="s">
        <v>13</v>
      </c>
      <c r="B118" s="22" t="s">
        <v>33</v>
      </c>
      <c r="C118" s="22" t="s">
        <v>11</v>
      </c>
      <c r="D118" s="111" t="s">
        <v>331</v>
      </c>
      <c r="E118" s="66" t="s">
        <v>404</v>
      </c>
      <c r="F118" s="112" t="s">
        <v>51</v>
      </c>
      <c r="G118" s="105" t="s">
        <v>14</v>
      </c>
      <c r="H118" s="90">
        <v>0</v>
      </c>
    </row>
    <row r="119" spans="1:8" s="1" customFormat="1" ht="24.95" customHeight="1" x14ac:dyDescent="0.2">
      <c r="A119" s="26"/>
      <c r="B119" s="35"/>
      <c r="C119" s="35" t="s">
        <v>405</v>
      </c>
      <c r="D119" s="13" t="s">
        <v>393</v>
      </c>
      <c r="E119" s="18" t="s">
        <v>414</v>
      </c>
      <c r="F119" s="350"/>
      <c r="G119" s="19">
        <v>0</v>
      </c>
      <c r="H119" s="4">
        <f t="shared" ref="H119:H124" si="8">A119*G119</f>
        <v>0</v>
      </c>
    </row>
    <row r="120" spans="1:8" s="1" customFormat="1" ht="24.95" customHeight="1" x14ac:dyDescent="0.2">
      <c r="A120" s="13"/>
      <c r="B120" s="13"/>
      <c r="C120" s="35" t="s">
        <v>406</v>
      </c>
      <c r="D120" s="13" t="s">
        <v>393</v>
      </c>
      <c r="E120" s="18" t="s">
        <v>414</v>
      </c>
      <c r="F120" s="351"/>
      <c r="G120" s="19">
        <v>0</v>
      </c>
      <c r="H120" s="4">
        <f t="shared" si="8"/>
        <v>0</v>
      </c>
    </row>
    <row r="121" spans="1:8" s="1" customFormat="1" ht="24.95" customHeight="1" x14ac:dyDescent="0.2">
      <c r="A121" s="13"/>
      <c r="B121" s="13"/>
      <c r="C121" s="35" t="s">
        <v>407</v>
      </c>
      <c r="D121" s="13" t="s">
        <v>393</v>
      </c>
      <c r="E121" s="18" t="s">
        <v>414</v>
      </c>
      <c r="F121" s="351"/>
      <c r="G121" s="19">
        <v>0</v>
      </c>
      <c r="H121" s="4">
        <f t="shared" si="8"/>
        <v>0</v>
      </c>
    </row>
    <row r="122" spans="1:8" s="1" customFormat="1" ht="24.95" customHeight="1" x14ac:dyDescent="0.2">
      <c r="A122" s="13"/>
      <c r="B122" s="13"/>
      <c r="C122" s="35" t="s">
        <v>408</v>
      </c>
      <c r="D122" s="13" t="s">
        <v>393</v>
      </c>
      <c r="E122" s="18" t="s">
        <v>414</v>
      </c>
      <c r="F122" s="351"/>
      <c r="G122" s="19">
        <v>0</v>
      </c>
      <c r="H122" s="4">
        <f t="shared" si="8"/>
        <v>0</v>
      </c>
    </row>
    <row r="123" spans="1:8" s="1" customFormat="1" ht="24.95" customHeight="1" x14ac:dyDescent="0.2">
      <c r="A123" s="13"/>
      <c r="B123" s="13"/>
      <c r="C123" s="35" t="s">
        <v>409</v>
      </c>
      <c r="D123" s="13" t="s">
        <v>393</v>
      </c>
      <c r="E123" s="18" t="s">
        <v>414</v>
      </c>
      <c r="F123" s="351"/>
      <c r="G123" s="19">
        <v>0</v>
      </c>
      <c r="H123" s="4">
        <f t="shared" si="8"/>
        <v>0</v>
      </c>
    </row>
    <row r="124" spans="1:8" s="1" customFormat="1" ht="24.95" customHeight="1" x14ac:dyDescent="0.2">
      <c r="A124" s="13"/>
      <c r="B124" s="13"/>
      <c r="C124" s="35" t="s">
        <v>410</v>
      </c>
      <c r="D124" s="13" t="s">
        <v>393</v>
      </c>
      <c r="E124" s="18" t="s">
        <v>414</v>
      </c>
      <c r="F124" s="352"/>
      <c r="G124" s="19">
        <v>0</v>
      </c>
      <c r="H124" s="4">
        <f t="shared" si="8"/>
        <v>0</v>
      </c>
    </row>
    <row r="125" spans="1:8" s="1" customFormat="1" ht="24.95" customHeight="1" x14ac:dyDescent="0.2">
      <c r="A125" s="110" t="s">
        <v>13</v>
      </c>
      <c r="B125" s="22" t="s">
        <v>33</v>
      </c>
      <c r="C125" s="22" t="s">
        <v>11</v>
      </c>
      <c r="D125" s="111" t="s">
        <v>331</v>
      </c>
      <c r="E125" s="66" t="s">
        <v>404</v>
      </c>
      <c r="F125" s="112" t="s">
        <v>51</v>
      </c>
      <c r="G125" s="105" t="s">
        <v>14</v>
      </c>
      <c r="H125" s="90">
        <v>0</v>
      </c>
    </row>
    <row r="126" spans="1:8" s="1" customFormat="1" ht="24.95" customHeight="1" x14ac:dyDescent="0.2">
      <c r="A126" s="13"/>
      <c r="B126" s="13"/>
      <c r="C126" s="35" t="s">
        <v>405</v>
      </c>
      <c r="D126" s="13" t="s">
        <v>393</v>
      </c>
      <c r="E126" s="18" t="s">
        <v>415</v>
      </c>
      <c r="F126" s="326"/>
      <c r="G126" s="19">
        <v>0</v>
      </c>
      <c r="H126" s="4">
        <f>A126*G126</f>
        <v>0</v>
      </c>
    </row>
    <row r="127" spans="1:8" s="1" customFormat="1" ht="24.95" customHeight="1" x14ac:dyDescent="0.2">
      <c r="A127" s="13"/>
      <c r="B127" s="13"/>
      <c r="C127" s="35" t="s">
        <v>406</v>
      </c>
      <c r="D127" s="13" t="s">
        <v>393</v>
      </c>
      <c r="E127" s="18" t="s">
        <v>415</v>
      </c>
      <c r="F127" s="327"/>
      <c r="G127" s="19">
        <v>0</v>
      </c>
      <c r="H127" s="4">
        <f t="shared" ref="H127:H133" si="9">A127*G127</f>
        <v>0</v>
      </c>
    </row>
    <row r="128" spans="1:8" s="1" customFormat="1" ht="24.95" customHeight="1" x14ac:dyDescent="0.2">
      <c r="A128" s="13"/>
      <c r="B128" s="13"/>
      <c r="C128" s="35" t="s">
        <v>407</v>
      </c>
      <c r="D128" s="13" t="s">
        <v>393</v>
      </c>
      <c r="E128" s="18" t="s">
        <v>415</v>
      </c>
      <c r="F128" s="327"/>
      <c r="G128" s="19">
        <v>0</v>
      </c>
      <c r="H128" s="4">
        <f t="shared" si="9"/>
        <v>0</v>
      </c>
    </row>
    <row r="129" spans="1:8" s="1" customFormat="1" ht="24.95" customHeight="1" x14ac:dyDescent="0.2">
      <c r="A129" s="13"/>
      <c r="B129" s="13"/>
      <c r="C129" s="35" t="s">
        <v>408</v>
      </c>
      <c r="D129" s="13" t="s">
        <v>393</v>
      </c>
      <c r="E129" s="18" t="s">
        <v>415</v>
      </c>
      <c r="F129" s="327"/>
      <c r="G129" s="19">
        <v>0</v>
      </c>
      <c r="H129" s="4">
        <f t="shared" si="9"/>
        <v>0</v>
      </c>
    </row>
    <row r="130" spans="1:8" s="1" customFormat="1" ht="24.95" customHeight="1" x14ac:dyDescent="0.2">
      <c r="A130" s="13"/>
      <c r="B130" s="13"/>
      <c r="C130" s="35" t="s">
        <v>409</v>
      </c>
      <c r="D130" s="13" t="s">
        <v>393</v>
      </c>
      <c r="E130" s="18" t="s">
        <v>415</v>
      </c>
      <c r="F130" s="327"/>
      <c r="G130" s="19">
        <v>0</v>
      </c>
      <c r="H130" s="4">
        <f t="shared" si="9"/>
        <v>0</v>
      </c>
    </row>
    <row r="131" spans="1:8" s="1" customFormat="1" ht="24.95" customHeight="1" x14ac:dyDescent="0.2">
      <c r="A131" s="13"/>
      <c r="B131" s="13"/>
      <c r="C131" s="35" t="s">
        <v>410</v>
      </c>
      <c r="D131" s="13" t="s">
        <v>393</v>
      </c>
      <c r="E131" s="18" t="s">
        <v>415</v>
      </c>
      <c r="F131" s="328"/>
      <c r="G131" s="19">
        <v>0</v>
      </c>
      <c r="H131" s="4">
        <f t="shared" si="9"/>
        <v>0</v>
      </c>
    </row>
    <row r="132" spans="1:8" s="1" customFormat="1" ht="24.95" customHeight="1" x14ac:dyDescent="0.2">
      <c r="A132" s="110" t="s">
        <v>13</v>
      </c>
      <c r="B132" s="22" t="s">
        <v>33</v>
      </c>
      <c r="C132" s="22" t="s">
        <v>11</v>
      </c>
      <c r="D132" s="111" t="s">
        <v>331</v>
      </c>
      <c r="E132" s="66" t="s">
        <v>404</v>
      </c>
      <c r="F132" s="112" t="s">
        <v>51</v>
      </c>
      <c r="G132" s="105" t="s">
        <v>14</v>
      </c>
      <c r="H132" s="90">
        <v>0</v>
      </c>
    </row>
    <row r="133" spans="1:8" s="1" customFormat="1" ht="24.95" customHeight="1" x14ac:dyDescent="0.2">
      <c r="A133" s="13"/>
      <c r="B133" s="13"/>
      <c r="C133" s="35" t="s">
        <v>405</v>
      </c>
      <c r="D133" s="13" t="s">
        <v>393</v>
      </c>
      <c r="E133" s="18" t="s">
        <v>416</v>
      </c>
      <c r="F133" s="326"/>
      <c r="G133" s="19">
        <v>0</v>
      </c>
      <c r="H133" s="4">
        <f t="shared" si="9"/>
        <v>0</v>
      </c>
    </row>
    <row r="134" spans="1:8" s="1" customFormat="1" ht="24.95" customHeight="1" x14ac:dyDescent="0.2">
      <c r="A134" s="13"/>
      <c r="B134" s="13"/>
      <c r="C134" s="35" t="s">
        <v>406</v>
      </c>
      <c r="D134" s="13" t="s">
        <v>393</v>
      </c>
      <c r="E134" s="18" t="s">
        <v>416</v>
      </c>
      <c r="F134" s="327"/>
      <c r="G134" s="19">
        <v>0</v>
      </c>
      <c r="H134" s="4">
        <f t="shared" ref="H134:H140" si="10">A134*G134</f>
        <v>0</v>
      </c>
    </row>
    <row r="135" spans="1:8" s="1" customFormat="1" ht="24.95" customHeight="1" x14ac:dyDescent="0.2">
      <c r="A135" s="13"/>
      <c r="B135" s="13"/>
      <c r="C135" s="35" t="s">
        <v>407</v>
      </c>
      <c r="D135" s="13" t="s">
        <v>393</v>
      </c>
      <c r="E135" s="18" t="s">
        <v>416</v>
      </c>
      <c r="F135" s="327"/>
      <c r="G135" s="19">
        <v>0</v>
      </c>
      <c r="H135" s="4">
        <f t="shared" si="10"/>
        <v>0</v>
      </c>
    </row>
    <row r="136" spans="1:8" s="1" customFormat="1" ht="24.95" customHeight="1" x14ac:dyDescent="0.2">
      <c r="A136" s="13"/>
      <c r="B136" s="13"/>
      <c r="C136" s="35" t="s">
        <v>408</v>
      </c>
      <c r="D136" s="13" t="s">
        <v>393</v>
      </c>
      <c r="E136" s="18" t="s">
        <v>416</v>
      </c>
      <c r="F136" s="327"/>
      <c r="G136" s="19">
        <v>0</v>
      </c>
      <c r="H136" s="4">
        <f t="shared" si="10"/>
        <v>0</v>
      </c>
    </row>
    <row r="137" spans="1:8" s="1" customFormat="1" ht="24.95" customHeight="1" x14ac:dyDescent="0.2">
      <c r="A137" s="13"/>
      <c r="B137" s="13"/>
      <c r="C137" s="35" t="s">
        <v>409</v>
      </c>
      <c r="D137" s="13" t="s">
        <v>393</v>
      </c>
      <c r="E137" s="18" t="s">
        <v>416</v>
      </c>
      <c r="F137" s="327"/>
      <c r="G137" s="19">
        <v>0</v>
      </c>
      <c r="H137" s="4">
        <f t="shared" si="10"/>
        <v>0</v>
      </c>
    </row>
    <row r="138" spans="1:8" s="1" customFormat="1" ht="24.95" customHeight="1" x14ac:dyDescent="0.2">
      <c r="A138" s="13"/>
      <c r="B138" s="13"/>
      <c r="C138" s="35" t="s">
        <v>410</v>
      </c>
      <c r="D138" s="13" t="s">
        <v>393</v>
      </c>
      <c r="E138" s="18" t="s">
        <v>416</v>
      </c>
      <c r="F138" s="328"/>
      <c r="G138" s="19">
        <v>0</v>
      </c>
      <c r="H138" s="4">
        <f t="shared" si="10"/>
        <v>0</v>
      </c>
    </row>
    <row r="139" spans="1:8" s="1" customFormat="1" ht="24.95" customHeight="1" x14ac:dyDescent="0.2">
      <c r="A139" s="110" t="s">
        <v>13</v>
      </c>
      <c r="B139" s="22" t="s">
        <v>33</v>
      </c>
      <c r="C139" s="22" t="s">
        <v>11</v>
      </c>
      <c r="D139" s="111" t="s">
        <v>331</v>
      </c>
      <c r="E139" s="66" t="s">
        <v>417</v>
      </c>
      <c r="F139" s="112" t="s">
        <v>51</v>
      </c>
      <c r="G139" s="105" t="s">
        <v>14</v>
      </c>
      <c r="H139" s="90">
        <v>0</v>
      </c>
    </row>
    <row r="140" spans="1:8" s="1" customFormat="1" ht="24.95" customHeight="1" x14ac:dyDescent="0.2">
      <c r="A140" s="13"/>
      <c r="B140" s="13"/>
      <c r="C140" s="13" t="s">
        <v>418</v>
      </c>
      <c r="D140" s="106" t="s">
        <v>392</v>
      </c>
      <c r="E140" s="18" t="s">
        <v>420</v>
      </c>
      <c r="F140" s="326"/>
      <c r="G140" s="19">
        <v>0</v>
      </c>
      <c r="H140" s="4">
        <f t="shared" si="10"/>
        <v>0</v>
      </c>
    </row>
    <row r="141" spans="1:8" s="1" customFormat="1" ht="24.95" customHeight="1" x14ac:dyDescent="0.2">
      <c r="A141" s="13"/>
      <c r="B141" s="13"/>
      <c r="C141" s="13" t="s">
        <v>419</v>
      </c>
      <c r="D141" s="106" t="s">
        <v>392</v>
      </c>
      <c r="E141" s="18" t="s">
        <v>420</v>
      </c>
      <c r="F141" s="328"/>
      <c r="G141" s="19"/>
      <c r="H141" s="4"/>
    </row>
    <row r="142" spans="1:8" s="1" customFormat="1" ht="24.95" customHeight="1" x14ac:dyDescent="0.2">
      <c r="A142" s="110" t="s">
        <v>13</v>
      </c>
      <c r="B142" s="22" t="s">
        <v>33</v>
      </c>
      <c r="C142" s="22" t="s">
        <v>11</v>
      </c>
      <c r="D142" s="111" t="s">
        <v>331</v>
      </c>
      <c r="E142" s="66" t="s">
        <v>417</v>
      </c>
      <c r="F142" s="112" t="s">
        <v>51</v>
      </c>
      <c r="G142" s="105" t="s">
        <v>14</v>
      </c>
      <c r="H142" s="90">
        <v>0</v>
      </c>
    </row>
    <row r="143" spans="1:8" s="1" customFormat="1" ht="24.95" customHeight="1" x14ac:dyDescent="0.2">
      <c r="A143" s="13"/>
      <c r="B143" s="13"/>
      <c r="C143" s="13" t="s">
        <v>418</v>
      </c>
      <c r="D143" s="106" t="s">
        <v>392</v>
      </c>
      <c r="E143" s="18" t="s">
        <v>421</v>
      </c>
      <c r="F143" s="326"/>
      <c r="G143" s="19">
        <v>0</v>
      </c>
      <c r="H143" s="3">
        <f>A143*G143</f>
        <v>0</v>
      </c>
    </row>
    <row r="144" spans="1:8" s="1" customFormat="1" ht="24.95" customHeight="1" x14ac:dyDescent="0.2">
      <c r="A144" s="13"/>
      <c r="B144" s="13"/>
      <c r="C144" s="13" t="s">
        <v>419</v>
      </c>
      <c r="D144" s="106" t="s">
        <v>392</v>
      </c>
      <c r="E144" s="18" t="s">
        <v>421</v>
      </c>
      <c r="F144" s="328"/>
      <c r="G144" s="19">
        <v>0</v>
      </c>
      <c r="H144" s="3">
        <f>A144*G144</f>
        <v>0</v>
      </c>
    </row>
    <row r="145" spans="1:8" s="1" customFormat="1" ht="24.95" customHeight="1" x14ac:dyDescent="0.2">
      <c r="A145" s="110" t="s">
        <v>13</v>
      </c>
      <c r="B145" s="22" t="s">
        <v>33</v>
      </c>
      <c r="C145" s="22" t="s">
        <v>11</v>
      </c>
      <c r="D145" s="111" t="s">
        <v>331</v>
      </c>
      <c r="E145" s="66" t="s">
        <v>417</v>
      </c>
      <c r="F145" s="112" t="s">
        <v>51</v>
      </c>
      <c r="G145" s="105" t="s">
        <v>14</v>
      </c>
      <c r="H145" s="90">
        <v>0</v>
      </c>
    </row>
    <row r="146" spans="1:8" s="1" customFormat="1" ht="24.95" customHeight="1" x14ac:dyDescent="0.2">
      <c r="A146" s="13"/>
      <c r="B146" s="13"/>
      <c r="C146" s="13" t="s">
        <v>418</v>
      </c>
      <c r="D146" s="106" t="s">
        <v>392</v>
      </c>
      <c r="E146" s="18" t="s">
        <v>422</v>
      </c>
      <c r="F146" s="326"/>
      <c r="G146" s="19">
        <v>0</v>
      </c>
      <c r="H146" s="3">
        <f>A146*G146</f>
        <v>0</v>
      </c>
    </row>
    <row r="147" spans="1:8" s="1" customFormat="1" ht="24.95" customHeight="1" x14ac:dyDescent="0.2">
      <c r="A147" s="13">
        <v>0</v>
      </c>
      <c r="B147" s="13"/>
      <c r="C147" s="13" t="s">
        <v>419</v>
      </c>
      <c r="D147" s="106" t="s">
        <v>392</v>
      </c>
      <c r="E147" s="18" t="s">
        <v>422</v>
      </c>
      <c r="F147" s="328"/>
      <c r="G147" s="19">
        <v>0</v>
      </c>
      <c r="H147" s="3">
        <f>A147*G147</f>
        <v>0</v>
      </c>
    </row>
    <row r="148" spans="1:8" s="1" customFormat="1" ht="24.95" customHeight="1" x14ac:dyDescent="0.2">
      <c r="A148" s="362"/>
      <c r="B148" s="363"/>
      <c r="C148" s="360" t="s">
        <v>347</v>
      </c>
      <c r="D148" s="361"/>
      <c r="E148" s="361"/>
      <c r="F148" s="362"/>
      <c r="G148" s="363"/>
      <c r="H148" s="4">
        <v>0</v>
      </c>
    </row>
    <row r="149" spans="1:8" s="1" customFormat="1" ht="24.95" customHeight="1" x14ac:dyDescent="0.2">
      <c r="A149" s="364"/>
      <c r="B149" s="365"/>
      <c r="C149" s="13" t="s">
        <v>12</v>
      </c>
      <c r="D149" s="15" t="s">
        <v>331</v>
      </c>
      <c r="E149" s="13" t="s">
        <v>351</v>
      </c>
      <c r="F149" s="364"/>
      <c r="G149" s="365"/>
      <c r="H149" s="4">
        <v>0</v>
      </c>
    </row>
    <row r="150" spans="1:8" s="1" customFormat="1" ht="24.95" customHeight="1" x14ac:dyDescent="0.2">
      <c r="A150" s="364"/>
      <c r="B150" s="365"/>
      <c r="C150" s="13">
        <v>3</v>
      </c>
      <c r="D150" s="15" t="s">
        <v>332</v>
      </c>
      <c r="E150" s="13" t="s">
        <v>348</v>
      </c>
      <c r="F150" s="364"/>
      <c r="G150" s="365"/>
      <c r="H150" s="4">
        <v>0</v>
      </c>
    </row>
    <row r="151" spans="1:8" s="1" customFormat="1" ht="24.95" customHeight="1" x14ac:dyDescent="0.2">
      <c r="A151" s="364"/>
      <c r="B151" s="365"/>
      <c r="C151" s="13">
        <v>4</v>
      </c>
      <c r="D151" s="15" t="s">
        <v>337</v>
      </c>
      <c r="E151" s="13" t="s">
        <v>350</v>
      </c>
      <c r="F151" s="364"/>
      <c r="G151" s="365"/>
      <c r="H151" s="4">
        <v>0</v>
      </c>
    </row>
    <row r="152" spans="1:8" s="1" customFormat="1" ht="24.95" customHeight="1" x14ac:dyDescent="0.2">
      <c r="A152" s="364"/>
      <c r="B152" s="365"/>
      <c r="C152" s="13">
        <v>5</v>
      </c>
      <c r="D152" s="15" t="s">
        <v>341</v>
      </c>
      <c r="E152" s="13" t="s">
        <v>349</v>
      </c>
      <c r="F152" s="364"/>
      <c r="G152" s="365"/>
      <c r="H152" s="4">
        <v>0</v>
      </c>
    </row>
    <row r="153" spans="1:8" s="1" customFormat="1" ht="24.95" customHeight="1" x14ac:dyDescent="0.2">
      <c r="A153" s="366"/>
      <c r="B153" s="367"/>
      <c r="C153" s="13">
        <v>6</v>
      </c>
      <c r="D153" s="13" t="s">
        <v>345</v>
      </c>
      <c r="E153" s="13" t="s">
        <v>349</v>
      </c>
      <c r="F153" s="366"/>
      <c r="G153" s="367"/>
      <c r="H153" s="4">
        <v>0</v>
      </c>
    </row>
    <row r="154" spans="1:8" ht="24.95" customHeight="1" x14ac:dyDescent="0.3">
      <c r="A154" s="357" t="s">
        <v>15</v>
      </c>
      <c r="B154" s="357"/>
      <c r="C154" s="357"/>
      <c r="D154" s="357"/>
      <c r="E154" s="357"/>
      <c r="F154" s="357"/>
      <c r="G154" s="357"/>
      <c r="H154" s="145">
        <f>SUM(H10:H153)</f>
        <v>0</v>
      </c>
    </row>
    <row r="155" spans="1:8" ht="24.95" customHeight="1" x14ac:dyDescent="0.2">
      <c r="A155" s="358" t="s">
        <v>51</v>
      </c>
      <c r="B155" s="358"/>
      <c r="C155" s="358"/>
      <c r="D155" s="358"/>
      <c r="E155" s="358"/>
      <c r="F155" s="358"/>
      <c r="G155" s="358"/>
      <c r="H155" s="358"/>
    </row>
    <row r="156" spans="1:8" ht="24.95" customHeight="1" x14ac:dyDescent="0.2">
      <c r="A156" s="359" t="s">
        <v>36</v>
      </c>
      <c r="B156" s="359"/>
      <c r="C156" s="359"/>
      <c r="D156" s="359"/>
      <c r="E156" s="359"/>
      <c r="F156" s="359"/>
      <c r="G156" s="359"/>
      <c r="H156" s="359"/>
    </row>
    <row r="157" spans="1:8" x14ac:dyDescent="0.2">
      <c r="A157" s="114"/>
      <c r="B157" s="114"/>
      <c r="C157" s="114"/>
      <c r="D157" s="114"/>
      <c r="E157" s="114"/>
      <c r="F157" s="114"/>
      <c r="G157" s="114"/>
      <c r="H157" s="114"/>
    </row>
    <row r="158" spans="1:8" x14ac:dyDescent="0.2">
      <c r="A158" s="114"/>
      <c r="B158" s="114"/>
      <c r="C158" s="114"/>
      <c r="D158" s="114"/>
      <c r="E158" s="114"/>
      <c r="F158" s="114"/>
      <c r="G158" s="114"/>
      <c r="H158" s="114"/>
    </row>
    <row r="159" spans="1:8" x14ac:dyDescent="0.2">
      <c r="A159" s="114"/>
      <c r="B159" s="114"/>
      <c r="C159" s="114"/>
      <c r="D159" s="114"/>
      <c r="E159" s="114"/>
      <c r="F159" s="114"/>
      <c r="G159" s="114"/>
      <c r="H159" s="114"/>
    </row>
    <row r="160" spans="1:8" x14ac:dyDescent="0.2">
      <c r="A160" s="114"/>
      <c r="B160" s="114"/>
      <c r="C160" s="114"/>
      <c r="D160" s="114"/>
      <c r="E160" s="114"/>
      <c r="F160" s="114"/>
      <c r="G160" s="114"/>
      <c r="H160" s="114"/>
    </row>
    <row r="161" spans="1:8" x14ac:dyDescent="0.2">
      <c r="A161" s="114"/>
      <c r="B161" s="114"/>
      <c r="C161" s="114"/>
      <c r="D161" s="114"/>
      <c r="E161" s="114"/>
      <c r="F161" s="114"/>
      <c r="G161" s="114"/>
      <c r="H161" s="114"/>
    </row>
    <row r="162" spans="1:8" x14ac:dyDescent="0.2">
      <c r="A162" s="114"/>
      <c r="B162" s="114"/>
      <c r="C162" s="114"/>
      <c r="D162" s="114"/>
      <c r="E162" s="114"/>
      <c r="F162" s="114"/>
      <c r="G162" s="114"/>
      <c r="H162" s="114"/>
    </row>
    <row r="163" spans="1:8" x14ac:dyDescent="0.2">
      <c r="A163" s="114"/>
      <c r="B163" s="114"/>
      <c r="C163" s="114"/>
      <c r="D163" s="114"/>
      <c r="E163" s="114"/>
      <c r="F163" s="114"/>
      <c r="G163" s="114"/>
      <c r="H163" s="114"/>
    </row>
    <row r="164" spans="1:8" x14ac:dyDescent="0.2">
      <c r="A164" s="114"/>
      <c r="B164" s="114"/>
      <c r="C164" s="114"/>
      <c r="D164" s="114"/>
      <c r="E164" s="114"/>
      <c r="F164" s="114"/>
      <c r="G164" s="114"/>
      <c r="H164" s="114"/>
    </row>
    <row r="165" spans="1:8" x14ac:dyDescent="0.2">
      <c r="A165" s="114"/>
      <c r="B165" s="114"/>
      <c r="C165" s="114"/>
      <c r="D165" s="114"/>
      <c r="E165" s="114"/>
      <c r="F165" s="114"/>
      <c r="G165" s="114"/>
      <c r="H165" s="114"/>
    </row>
    <row r="166" spans="1:8" x14ac:dyDescent="0.2">
      <c r="A166" s="114"/>
      <c r="B166" s="114"/>
      <c r="C166" s="114"/>
      <c r="D166" s="114"/>
      <c r="E166" s="114"/>
      <c r="F166" s="114"/>
      <c r="G166" s="114"/>
      <c r="H166" s="114"/>
    </row>
    <row r="167" spans="1:8" x14ac:dyDescent="0.2">
      <c r="A167" s="114"/>
      <c r="B167" s="114"/>
      <c r="C167" s="114"/>
      <c r="D167" s="114"/>
      <c r="E167" s="114"/>
      <c r="F167" s="114"/>
      <c r="G167" s="114"/>
      <c r="H167" s="114"/>
    </row>
    <row r="168" spans="1:8" x14ac:dyDescent="0.2">
      <c r="A168" s="114"/>
      <c r="B168" s="114"/>
      <c r="C168" s="114"/>
      <c r="D168" s="114"/>
      <c r="E168" s="114"/>
      <c r="F168" s="114"/>
      <c r="G168" s="114"/>
      <c r="H168" s="114"/>
    </row>
    <row r="169" spans="1:8" x14ac:dyDescent="0.2">
      <c r="A169" s="114"/>
      <c r="B169" s="114"/>
      <c r="C169" s="114"/>
      <c r="D169" s="114"/>
      <c r="E169" s="114"/>
      <c r="F169" s="114"/>
      <c r="G169" s="114"/>
      <c r="H169" s="114"/>
    </row>
    <row r="170" spans="1:8" x14ac:dyDescent="0.2">
      <c r="A170" s="114"/>
      <c r="B170" s="114"/>
      <c r="C170" s="114"/>
      <c r="D170" s="114"/>
      <c r="E170" s="114"/>
      <c r="F170" s="114"/>
      <c r="G170" s="114"/>
      <c r="H170" s="114"/>
    </row>
    <row r="171" spans="1:8" x14ac:dyDescent="0.2">
      <c r="A171" s="114"/>
      <c r="B171" s="114"/>
      <c r="C171" s="114"/>
      <c r="D171" s="114"/>
      <c r="E171" s="114"/>
      <c r="F171" s="114"/>
      <c r="G171" s="114"/>
      <c r="H171" s="114"/>
    </row>
    <row r="172" spans="1:8" x14ac:dyDescent="0.2">
      <c r="A172" s="114"/>
      <c r="B172" s="114"/>
      <c r="C172" s="114"/>
      <c r="D172" s="114"/>
      <c r="E172" s="114"/>
      <c r="F172" s="114"/>
      <c r="G172" s="114"/>
      <c r="H172" s="114"/>
    </row>
    <row r="173" spans="1:8" x14ac:dyDescent="0.2">
      <c r="A173" s="114"/>
      <c r="B173" s="114"/>
      <c r="C173" s="114"/>
      <c r="D173" s="114"/>
      <c r="E173" s="114"/>
      <c r="F173" s="114"/>
      <c r="G173" s="114"/>
      <c r="H173" s="114"/>
    </row>
    <row r="174" spans="1:8" x14ac:dyDescent="0.2">
      <c r="A174" s="114"/>
      <c r="B174" s="114"/>
      <c r="C174" s="114"/>
      <c r="D174" s="114"/>
      <c r="E174" s="114"/>
      <c r="F174" s="114"/>
      <c r="G174" s="114"/>
      <c r="H174" s="114"/>
    </row>
    <row r="175" spans="1:8" x14ac:dyDescent="0.2">
      <c r="A175" s="114"/>
      <c r="B175" s="114"/>
      <c r="C175" s="114"/>
      <c r="D175" s="114"/>
      <c r="E175" s="114"/>
      <c r="F175" s="114"/>
      <c r="G175" s="114"/>
      <c r="H175" s="114"/>
    </row>
    <row r="176" spans="1:8" x14ac:dyDescent="0.2">
      <c r="A176" s="114"/>
      <c r="B176" s="114"/>
      <c r="C176" s="114"/>
      <c r="D176" s="114"/>
      <c r="E176" s="114"/>
      <c r="F176" s="114"/>
      <c r="G176" s="114"/>
      <c r="H176" s="114"/>
    </row>
    <row r="177" spans="1:8" x14ac:dyDescent="0.2">
      <c r="A177" s="114"/>
      <c r="B177" s="114"/>
      <c r="C177" s="114"/>
      <c r="D177" s="114"/>
      <c r="E177" s="114"/>
      <c r="F177" s="114"/>
      <c r="G177" s="114"/>
      <c r="H177" s="114"/>
    </row>
    <row r="178" spans="1:8" x14ac:dyDescent="0.2">
      <c r="A178" s="114"/>
      <c r="B178" s="114"/>
      <c r="C178" s="114"/>
      <c r="D178" s="114"/>
      <c r="E178" s="114"/>
      <c r="F178" s="114"/>
      <c r="G178" s="114"/>
      <c r="H178" s="114"/>
    </row>
    <row r="179" spans="1:8" x14ac:dyDescent="0.2">
      <c r="A179" s="114"/>
      <c r="B179" s="114"/>
      <c r="C179" s="114"/>
      <c r="D179" s="114"/>
      <c r="E179" s="114"/>
      <c r="F179" s="114"/>
      <c r="G179" s="114"/>
      <c r="H179" s="114"/>
    </row>
    <row r="180" spans="1:8" x14ac:dyDescent="0.2">
      <c r="A180" s="114"/>
      <c r="B180" s="114"/>
      <c r="C180" s="114"/>
      <c r="D180" s="114"/>
      <c r="E180" s="114"/>
      <c r="F180" s="114"/>
      <c r="G180" s="114"/>
      <c r="H180" s="114"/>
    </row>
    <row r="181" spans="1:8" x14ac:dyDescent="0.2">
      <c r="A181" s="114"/>
      <c r="B181" s="114"/>
      <c r="C181" s="114"/>
      <c r="D181" s="114"/>
      <c r="E181" s="114"/>
      <c r="F181" s="114"/>
      <c r="G181" s="114"/>
      <c r="H181" s="114"/>
    </row>
    <row r="182" spans="1:8" x14ac:dyDescent="0.2">
      <c r="A182" s="114"/>
      <c r="B182" s="114"/>
      <c r="C182" s="114"/>
      <c r="D182" s="114"/>
      <c r="E182" s="114"/>
      <c r="F182" s="114"/>
      <c r="G182" s="114"/>
      <c r="H182" s="114"/>
    </row>
    <row r="183" spans="1:8" x14ac:dyDescent="0.2">
      <c r="A183" s="114"/>
      <c r="B183" s="114"/>
      <c r="C183" s="114"/>
      <c r="D183" s="114"/>
      <c r="E183" s="114"/>
      <c r="F183" s="114"/>
      <c r="G183" s="114"/>
      <c r="H183" s="114"/>
    </row>
    <row r="184" spans="1:8" x14ac:dyDescent="0.2">
      <c r="A184" s="114"/>
      <c r="B184" s="114"/>
      <c r="C184" s="114"/>
      <c r="D184" s="114"/>
      <c r="E184" s="114"/>
      <c r="F184" s="114"/>
      <c r="G184" s="114"/>
      <c r="H184" s="114"/>
    </row>
    <row r="185" spans="1:8" x14ac:dyDescent="0.2">
      <c r="A185" s="114"/>
      <c r="B185" s="114"/>
      <c r="C185" s="114"/>
      <c r="D185" s="114"/>
      <c r="E185" s="114"/>
      <c r="F185" s="114"/>
      <c r="G185" s="114"/>
      <c r="H185" s="114"/>
    </row>
    <row r="186" spans="1:8" x14ac:dyDescent="0.2">
      <c r="A186" s="114"/>
      <c r="B186" s="114"/>
      <c r="C186" s="114"/>
      <c r="D186" s="114"/>
      <c r="E186" s="114"/>
      <c r="F186" s="114"/>
      <c r="G186" s="114"/>
      <c r="H186" s="114"/>
    </row>
    <row r="187" spans="1:8" x14ac:dyDescent="0.2">
      <c r="A187" s="114"/>
      <c r="B187" s="114"/>
      <c r="C187" s="114"/>
      <c r="D187" s="114"/>
      <c r="E187" s="114"/>
      <c r="F187" s="114"/>
      <c r="G187" s="114"/>
      <c r="H187" s="114"/>
    </row>
    <row r="188" spans="1:8" x14ac:dyDescent="0.2">
      <c r="A188" s="114"/>
      <c r="B188" s="114"/>
      <c r="C188" s="114"/>
      <c r="D188" s="114"/>
      <c r="E188" s="114"/>
      <c r="F188" s="114"/>
      <c r="G188" s="114"/>
      <c r="H188" s="114"/>
    </row>
    <row r="189" spans="1:8" x14ac:dyDescent="0.2">
      <c r="A189" s="114"/>
      <c r="B189" s="114"/>
      <c r="C189" s="114"/>
      <c r="D189" s="114"/>
      <c r="E189" s="114"/>
      <c r="F189" s="114"/>
      <c r="G189" s="114"/>
      <c r="H189" s="114"/>
    </row>
    <row r="190" spans="1:8" x14ac:dyDescent="0.2">
      <c r="A190" s="114"/>
      <c r="B190" s="114"/>
      <c r="C190" s="114"/>
      <c r="D190" s="114"/>
      <c r="E190" s="114"/>
      <c r="F190" s="114"/>
      <c r="G190" s="114"/>
      <c r="H190" s="114"/>
    </row>
    <row r="191" spans="1:8" x14ac:dyDescent="0.2">
      <c r="A191" s="114"/>
      <c r="B191" s="114"/>
      <c r="C191" s="114"/>
      <c r="D191" s="114"/>
      <c r="E191" s="114"/>
      <c r="F191" s="114"/>
      <c r="G191" s="114"/>
      <c r="H191" s="114"/>
    </row>
    <row r="192" spans="1:8" x14ac:dyDescent="0.2">
      <c r="A192" s="114"/>
      <c r="B192" s="114"/>
      <c r="C192" s="114"/>
      <c r="D192" s="114"/>
      <c r="E192" s="114"/>
      <c r="F192" s="114"/>
      <c r="G192" s="114"/>
      <c r="H192" s="114"/>
    </row>
    <row r="193" spans="1:8" x14ac:dyDescent="0.2">
      <c r="A193" s="114"/>
      <c r="B193" s="114"/>
      <c r="C193" s="114"/>
      <c r="D193" s="114"/>
      <c r="E193" s="114"/>
      <c r="F193" s="114"/>
      <c r="G193" s="114"/>
      <c r="H193" s="114"/>
    </row>
  </sheetData>
  <mergeCells count="43">
    <mergeCell ref="A154:G154"/>
    <mergeCell ref="A155:H155"/>
    <mergeCell ref="A156:H156"/>
    <mergeCell ref="A5:H5"/>
    <mergeCell ref="A6:H6"/>
    <mergeCell ref="C148:E148"/>
    <mergeCell ref="F148:G153"/>
    <mergeCell ref="A148:B153"/>
    <mergeCell ref="H7:H8"/>
    <mergeCell ref="A7:B7"/>
    <mergeCell ref="G7:G8"/>
    <mergeCell ref="F7:F8"/>
    <mergeCell ref="F14:F16"/>
    <mergeCell ref="F18:F20"/>
    <mergeCell ref="F22:F24"/>
    <mergeCell ref="F42:F47"/>
    <mergeCell ref="A1:H1"/>
    <mergeCell ref="A2:H2"/>
    <mergeCell ref="A3:H3"/>
    <mergeCell ref="A4:H4"/>
    <mergeCell ref="F10:F12"/>
    <mergeCell ref="C7:D7"/>
    <mergeCell ref="E7:E8"/>
    <mergeCell ref="F49:F54"/>
    <mergeCell ref="F56:F61"/>
    <mergeCell ref="F63:F68"/>
    <mergeCell ref="F26:F28"/>
    <mergeCell ref="F30:F32"/>
    <mergeCell ref="F34:F36"/>
    <mergeCell ref="F38:F40"/>
    <mergeCell ref="F98:F103"/>
    <mergeCell ref="F105:F110"/>
    <mergeCell ref="F112:F117"/>
    <mergeCell ref="F119:F124"/>
    <mergeCell ref="F70:F75"/>
    <mergeCell ref="F77:F82"/>
    <mergeCell ref="F84:F89"/>
    <mergeCell ref="F91:F96"/>
    <mergeCell ref="F146:F147"/>
    <mergeCell ref="F126:F131"/>
    <mergeCell ref="F133:F138"/>
    <mergeCell ref="F140:F141"/>
    <mergeCell ref="F143:F144"/>
  </mergeCells>
  <phoneticPr fontId="31" type="noConversion"/>
  <hyperlinks>
    <hyperlink ref="A7:B7" location="Table_of_Contents" display="Table of Contents" xr:uid="{00000000-0004-0000-0600-000000000000}"/>
    <hyperlink ref="C7:D7" location="Additional_Items" display="Add Items" xr:uid="{00000000-0004-0000-0600-000001000000}"/>
    <hyperlink ref="A6:H6" location="Summary" display="Summary" xr:uid="{00000000-0004-0000-0600-000002000000}"/>
    <hyperlink ref="A155:H155" location="Summary" display="Summary" xr:uid="{00000000-0004-0000-0600-000003000000}"/>
    <hyperlink ref="F41" location="Order_Summary" display="Summary" xr:uid="{00000000-0004-0000-0600-000004000000}"/>
    <hyperlink ref="F48" location="Order_Summary" display="Summary" xr:uid="{00000000-0004-0000-0600-000005000000}"/>
    <hyperlink ref="F55" location="Order_Summary" display="Summary" xr:uid="{00000000-0004-0000-0600-000006000000}"/>
    <hyperlink ref="F62" location="Order_Summary" display="Summary" xr:uid="{00000000-0004-0000-0600-000007000000}"/>
    <hyperlink ref="F69" location="Order_Summary" display="Summary" xr:uid="{00000000-0004-0000-0600-000008000000}"/>
    <hyperlink ref="F76" location="Order_Summary" display="Summary" xr:uid="{00000000-0004-0000-0600-000009000000}"/>
    <hyperlink ref="F83" location="Order_Summary" display="Summary" xr:uid="{00000000-0004-0000-0600-00000A000000}"/>
    <hyperlink ref="F90" location="Order_Summary" display="Summary" xr:uid="{00000000-0004-0000-0600-00000B000000}"/>
    <hyperlink ref="F97" location="Order_Summary" display="Summary" xr:uid="{00000000-0004-0000-0600-00000C000000}"/>
    <hyperlink ref="F104" location="Order_Summary" display="Summary" xr:uid="{00000000-0004-0000-0600-00000D000000}"/>
    <hyperlink ref="F111" location="Order_Summary" display="Summary" xr:uid="{00000000-0004-0000-0600-00000E000000}"/>
    <hyperlink ref="F118" location="Order_Summary" display="Summary" xr:uid="{00000000-0004-0000-0600-00000F000000}"/>
    <hyperlink ref="F125" location="Order_Summary" display="Summary" xr:uid="{00000000-0004-0000-0600-000010000000}"/>
    <hyperlink ref="F132" location="Order_Summary" display="Summary" xr:uid="{00000000-0004-0000-0600-000011000000}"/>
    <hyperlink ref="F139" location="Order_Summary" display="Summary" xr:uid="{00000000-0004-0000-0600-000012000000}"/>
    <hyperlink ref="F142" location="Order_Summary" display="Summary" xr:uid="{00000000-0004-0000-0600-000013000000}"/>
    <hyperlink ref="F145" location="Order_Summary" display="Summary" xr:uid="{00000000-0004-0000-0600-000014000000}"/>
  </hyperlinks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25"/>
  <sheetViews>
    <sheetView showZeros="0" topLeftCell="A111" zoomScale="60" workbookViewId="0">
      <selection activeCell="A124" sqref="A124:H124"/>
    </sheetView>
  </sheetViews>
  <sheetFormatPr defaultRowHeight="12.75" x14ac:dyDescent="0.2"/>
  <cols>
    <col min="1" max="1" width="14.28515625" customWidth="1"/>
    <col min="2" max="2" width="22.28515625" customWidth="1"/>
    <col min="3" max="3" width="21.7109375" customWidth="1"/>
    <col min="4" max="4" width="31.42578125" customWidth="1"/>
    <col min="5" max="5" width="97.28515625" customWidth="1"/>
    <col min="6" max="6" width="24.42578125" customWidth="1"/>
    <col min="7" max="7" width="27" customWidth="1"/>
    <col min="8" max="8" width="26.42578125" customWidth="1"/>
  </cols>
  <sheetData>
    <row r="1" spans="1:8" ht="30" x14ac:dyDescent="0.2">
      <c r="A1" s="303" t="s">
        <v>1</v>
      </c>
      <c r="B1" s="303"/>
      <c r="C1" s="303"/>
      <c r="D1" s="303"/>
      <c r="E1" s="303"/>
      <c r="F1" s="303"/>
      <c r="G1" s="303"/>
      <c r="H1" s="303"/>
    </row>
    <row r="2" spans="1:8" ht="24.95" customHeight="1" x14ac:dyDescent="0.2">
      <c r="A2" s="304" t="s">
        <v>358</v>
      </c>
      <c r="B2" s="304"/>
      <c r="C2" s="304"/>
      <c r="D2" s="304"/>
      <c r="E2" s="304"/>
      <c r="F2" s="304"/>
      <c r="G2" s="304"/>
      <c r="H2" s="304"/>
    </row>
    <row r="3" spans="1:8" ht="24.95" customHeight="1" x14ac:dyDescent="0.2">
      <c r="A3" s="305" t="s">
        <v>362</v>
      </c>
      <c r="B3" s="305"/>
      <c r="C3" s="305"/>
      <c r="D3" s="305"/>
      <c r="E3" s="305"/>
      <c r="F3" s="305"/>
      <c r="G3" s="305"/>
      <c r="H3" s="305"/>
    </row>
    <row r="4" spans="1:8" ht="24.95" customHeight="1" x14ac:dyDescent="0.2">
      <c r="A4" s="305" t="s">
        <v>357</v>
      </c>
      <c r="B4" s="305"/>
      <c r="C4" s="305"/>
      <c r="D4" s="305"/>
      <c r="E4" s="305"/>
      <c r="F4" s="305"/>
      <c r="G4" s="305"/>
      <c r="H4" s="305"/>
    </row>
    <row r="5" spans="1:8" ht="266.25" customHeight="1" x14ac:dyDescent="0.2">
      <c r="A5" s="309"/>
      <c r="B5" s="309"/>
      <c r="C5" s="309"/>
      <c r="D5" s="309"/>
      <c r="E5" s="309"/>
      <c r="F5" s="309"/>
      <c r="G5" s="309"/>
      <c r="H5" s="309"/>
    </row>
    <row r="6" spans="1:8" ht="24.95" customHeight="1" x14ac:dyDescent="0.2">
      <c r="A6" s="308" t="s">
        <v>51</v>
      </c>
      <c r="B6" s="308"/>
      <c r="C6" s="308"/>
      <c r="D6" s="308"/>
      <c r="E6" s="308"/>
      <c r="F6" s="308"/>
      <c r="G6" s="308"/>
      <c r="H6" s="308"/>
    </row>
    <row r="7" spans="1:8" s="1" customFormat="1" ht="24.95" customHeight="1" x14ac:dyDescent="0.2">
      <c r="A7" s="329" t="s">
        <v>143</v>
      </c>
      <c r="B7" s="330"/>
      <c r="C7" s="336" t="s">
        <v>144</v>
      </c>
      <c r="D7" s="337"/>
      <c r="E7" s="331" t="s">
        <v>575</v>
      </c>
      <c r="F7" s="338" t="s">
        <v>43</v>
      </c>
      <c r="G7" s="324" t="s">
        <v>14</v>
      </c>
      <c r="H7" s="324" t="s">
        <v>15</v>
      </c>
    </row>
    <row r="8" spans="1:8" s="1" customFormat="1" ht="24.95" customHeight="1" x14ac:dyDescent="0.2">
      <c r="A8" s="7" t="s">
        <v>13</v>
      </c>
      <c r="B8" s="8" t="s">
        <v>33</v>
      </c>
      <c r="C8" s="8" t="s">
        <v>12</v>
      </c>
      <c r="D8" s="8" t="s">
        <v>11</v>
      </c>
      <c r="E8" s="332"/>
      <c r="F8" s="339"/>
      <c r="G8" s="325"/>
      <c r="H8" s="325"/>
    </row>
    <row r="9" spans="1:8" s="1" customFormat="1" ht="24.95" customHeight="1" x14ac:dyDescent="0.2">
      <c r="A9" s="110" t="s">
        <v>13</v>
      </c>
      <c r="B9" s="22" t="s">
        <v>33</v>
      </c>
      <c r="C9" s="22" t="s">
        <v>12</v>
      </c>
      <c r="D9" s="22" t="s">
        <v>11</v>
      </c>
      <c r="E9" s="116" t="s">
        <v>576</v>
      </c>
      <c r="F9" s="115" t="s">
        <v>51</v>
      </c>
      <c r="G9" s="98" t="s">
        <v>14</v>
      </c>
      <c r="H9" s="98" t="s">
        <v>15</v>
      </c>
    </row>
    <row r="10" spans="1:8" s="1" customFormat="1" ht="24.95" customHeight="1" x14ac:dyDescent="0.2">
      <c r="A10" s="173"/>
      <c r="B10" s="174"/>
      <c r="C10" s="174" t="s">
        <v>562</v>
      </c>
      <c r="D10" s="173" t="s">
        <v>214</v>
      </c>
      <c r="E10" s="176" t="s">
        <v>577</v>
      </c>
      <c r="F10" s="175"/>
      <c r="G10" s="177">
        <v>2.69</v>
      </c>
      <c r="H10" s="3">
        <f t="shared" ref="H10:H73" si="0">A10*G10</f>
        <v>0</v>
      </c>
    </row>
    <row r="11" spans="1:8" s="1" customFormat="1" ht="24.95" customHeight="1" x14ac:dyDescent="0.2">
      <c r="A11" s="173"/>
      <c r="B11" s="174"/>
      <c r="C11" s="174" t="s">
        <v>562</v>
      </c>
      <c r="D11" s="173" t="s">
        <v>395</v>
      </c>
      <c r="E11" s="176" t="s">
        <v>577</v>
      </c>
      <c r="F11" s="175"/>
      <c r="G11" s="177">
        <v>2.69</v>
      </c>
      <c r="H11" s="3">
        <f t="shared" si="0"/>
        <v>0</v>
      </c>
    </row>
    <row r="12" spans="1:8" s="1" customFormat="1" ht="24.95" customHeight="1" x14ac:dyDescent="0.2">
      <c r="A12" s="173"/>
      <c r="B12" s="174"/>
      <c r="C12" s="174" t="s">
        <v>563</v>
      </c>
      <c r="D12" s="173" t="s">
        <v>214</v>
      </c>
      <c r="E12" s="176" t="s">
        <v>577</v>
      </c>
      <c r="F12" s="175"/>
      <c r="G12" s="177">
        <v>3.09</v>
      </c>
      <c r="H12" s="3">
        <f t="shared" si="0"/>
        <v>0</v>
      </c>
    </row>
    <row r="13" spans="1:8" s="1" customFormat="1" ht="24.95" customHeight="1" x14ac:dyDescent="0.2">
      <c r="A13" s="173"/>
      <c r="B13" s="174"/>
      <c r="C13" s="174" t="s">
        <v>563</v>
      </c>
      <c r="D13" s="173" t="s">
        <v>395</v>
      </c>
      <c r="E13" s="176" t="s">
        <v>577</v>
      </c>
      <c r="F13" s="175"/>
      <c r="G13" s="177">
        <v>3.09</v>
      </c>
      <c r="H13" s="3">
        <f t="shared" si="0"/>
        <v>0</v>
      </c>
    </row>
    <row r="14" spans="1:8" s="1" customFormat="1" ht="24.95" customHeight="1" x14ac:dyDescent="0.2">
      <c r="A14" s="13"/>
      <c r="B14" s="13"/>
      <c r="C14" s="13" t="s">
        <v>308</v>
      </c>
      <c r="D14" s="18" t="s">
        <v>214</v>
      </c>
      <c r="E14" s="176" t="s">
        <v>577</v>
      </c>
      <c r="F14" s="351"/>
      <c r="G14" s="19">
        <v>3.59</v>
      </c>
      <c r="H14" s="3">
        <f t="shared" si="0"/>
        <v>0</v>
      </c>
    </row>
    <row r="15" spans="1:8" s="1" customFormat="1" ht="24.95" customHeight="1" x14ac:dyDescent="0.2">
      <c r="A15" s="13"/>
      <c r="B15" s="13"/>
      <c r="C15" s="13" t="s">
        <v>308</v>
      </c>
      <c r="D15" s="18" t="s">
        <v>395</v>
      </c>
      <c r="E15" s="176" t="s">
        <v>577</v>
      </c>
      <c r="F15" s="351"/>
      <c r="G15" s="19">
        <v>3.59</v>
      </c>
      <c r="H15" s="3">
        <f t="shared" si="0"/>
        <v>0</v>
      </c>
    </row>
    <row r="16" spans="1:8" s="1" customFormat="1" ht="24.95" customHeight="1" x14ac:dyDescent="0.2">
      <c r="A16" s="13"/>
      <c r="B16" s="13"/>
      <c r="C16" s="13" t="s">
        <v>564</v>
      </c>
      <c r="D16" s="18" t="s">
        <v>214</v>
      </c>
      <c r="E16" s="176" t="s">
        <v>577</v>
      </c>
      <c r="F16" s="351"/>
      <c r="G16" s="19">
        <v>3.99</v>
      </c>
      <c r="H16" s="3">
        <f t="shared" si="0"/>
        <v>0</v>
      </c>
    </row>
    <row r="17" spans="1:8" s="1" customFormat="1" ht="24.95" customHeight="1" x14ac:dyDescent="0.2">
      <c r="A17" s="13"/>
      <c r="B17" s="13"/>
      <c r="C17" s="13" t="s">
        <v>564</v>
      </c>
      <c r="D17" s="18" t="s">
        <v>395</v>
      </c>
      <c r="E17" s="176" t="s">
        <v>577</v>
      </c>
      <c r="F17" s="351"/>
      <c r="G17" s="19">
        <v>3.99</v>
      </c>
      <c r="H17" s="3">
        <f t="shared" si="0"/>
        <v>0</v>
      </c>
    </row>
    <row r="18" spans="1:8" s="1" customFormat="1" ht="24.95" customHeight="1" x14ac:dyDescent="0.2">
      <c r="A18" s="168"/>
      <c r="B18" s="168"/>
      <c r="C18" s="168" t="s">
        <v>571</v>
      </c>
      <c r="D18" s="167" t="s">
        <v>214</v>
      </c>
      <c r="E18" s="176" t="s">
        <v>577</v>
      </c>
      <c r="F18" s="351"/>
      <c r="G18" s="19">
        <v>5.49</v>
      </c>
      <c r="H18" s="3">
        <f t="shared" si="0"/>
        <v>0</v>
      </c>
    </row>
    <row r="19" spans="1:8" s="1" customFormat="1" ht="24.95" customHeight="1" x14ac:dyDescent="0.2">
      <c r="A19" s="168"/>
      <c r="B19" s="168"/>
      <c r="C19" s="168" t="s">
        <v>572</v>
      </c>
      <c r="D19" s="167" t="s">
        <v>395</v>
      </c>
      <c r="E19" s="176" t="s">
        <v>577</v>
      </c>
      <c r="F19" s="351"/>
      <c r="G19" s="19">
        <v>5.49</v>
      </c>
      <c r="H19" s="3">
        <f t="shared" si="0"/>
        <v>0</v>
      </c>
    </row>
    <row r="20" spans="1:8" s="1" customFormat="1" ht="24.95" customHeight="1" x14ac:dyDescent="0.2">
      <c r="A20" s="13">
        <v>0</v>
      </c>
      <c r="B20" s="13"/>
      <c r="C20" s="168" t="s">
        <v>566</v>
      </c>
      <c r="D20" s="18" t="s">
        <v>214</v>
      </c>
      <c r="E20" s="176" t="s">
        <v>577</v>
      </c>
      <c r="F20" s="351"/>
      <c r="G20" s="19">
        <v>6.79</v>
      </c>
      <c r="H20" s="3">
        <f t="shared" si="0"/>
        <v>0</v>
      </c>
    </row>
    <row r="21" spans="1:8" s="1" customFormat="1" ht="24.95" customHeight="1" x14ac:dyDescent="0.2">
      <c r="A21" s="13">
        <v>0</v>
      </c>
      <c r="B21" s="13"/>
      <c r="C21" s="13" t="s">
        <v>566</v>
      </c>
      <c r="D21" s="18" t="s">
        <v>395</v>
      </c>
      <c r="E21" s="176" t="s">
        <v>577</v>
      </c>
      <c r="F21" s="351"/>
      <c r="G21" s="19">
        <v>6.79</v>
      </c>
      <c r="H21" s="3">
        <f t="shared" si="0"/>
        <v>0</v>
      </c>
    </row>
    <row r="22" spans="1:8" s="1" customFormat="1" ht="24.95" customHeight="1" x14ac:dyDescent="0.2">
      <c r="A22" s="13">
        <v>0</v>
      </c>
      <c r="B22" s="13"/>
      <c r="C22" s="13" t="s">
        <v>565</v>
      </c>
      <c r="D22" s="18" t="s">
        <v>214</v>
      </c>
      <c r="E22" s="176" t="s">
        <v>577</v>
      </c>
      <c r="F22" s="351"/>
      <c r="G22" s="19">
        <v>8.99</v>
      </c>
      <c r="H22" s="3">
        <f t="shared" si="0"/>
        <v>0</v>
      </c>
    </row>
    <row r="23" spans="1:8" s="1" customFormat="1" ht="24.95" customHeight="1" x14ac:dyDescent="0.2">
      <c r="A23" s="13">
        <v>0</v>
      </c>
      <c r="B23" s="13"/>
      <c r="C23" s="13" t="s">
        <v>565</v>
      </c>
      <c r="D23" s="18" t="s">
        <v>395</v>
      </c>
      <c r="E23" s="176" t="s">
        <v>577</v>
      </c>
      <c r="F23" s="351"/>
      <c r="G23" s="19">
        <v>8.99</v>
      </c>
      <c r="H23" s="3">
        <f t="shared" si="0"/>
        <v>0</v>
      </c>
    </row>
    <row r="24" spans="1:8" s="1" customFormat="1" ht="24.95" customHeight="1" x14ac:dyDescent="0.2">
      <c r="A24" s="168"/>
      <c r="B24" s="168"/>
      <c r="C24" s="168" t="s">
        <v>568</v>
      </c>
      <c r="D24" s="167" t="s">
        <v>214</v>
      </c>
      <c r="E24" s="176" t="s">
        <v>577</v>
      </c>
      <c r="F24" s="351"/>
      <c r="G24" s="19">
        <v>12.99</v>
      </c>
      <c r="H24" s="3">
        <f t="shared" si="0"/>
        <v>0</v>
      </c>
    </row>
    <row r="25" spans="1:8" s="1" customFormat="1" ht="24.95" customHeight="1" x14ac:dyDescent="0.2">
      <c r="A25" s="168"/>
      <c r="B25" s="168"/>
      <c r="C25" s="168" t="s">
        <v>569</v>
      </c>
      <c r="D25" s="167" t="s">
        <v>395</v>
      </c>
      <c r="E25" s="176" t="s">
        <v>577</v>
      </c>
      <c r="F25" s="351"/>
      <c r="G25" s="19">
        <v>12.99</v>
      </c>
      <c r="H25" s="3">
        <f t="shared" si="0"/>
        <v>0</v>
      </c>
    </row>
    <row r="26" spans="1:8" s="1" customFormat="1" ht="24.95" customHeight="1" x14ac:dyDescent="0.2">
      <c r="A26" s="168"/>
      <c r="B26" s="168"/>
      <c r="C26" s="168" t="s">
        <v>570</v>
      </c>
      <c r="D26" s="167" t="s">
        <v>214</v>
      </c>
      <c r="E26" s="176" t="s">
        <v>577</v>
      </c>
      <c r="F26" s="351"/>
      <c r="G26" s="19">
        <v>16.989999999999998</v>
      </c>
      <c r="H26" s="3">
        <f t="shared" si="0"/>
        <v>0</v>
      </c>
    </row>
    <row r="27" spans="1:8" s="1" customFormat="1" ht="24.95" customHeight="1" x14ac:dyDescent="0.2">
      <c r="A27" s="168"/>
      <c r="B27" s="168"/>
      <c r="C27" s="168" t="s">
        <v>570</v>
      </c>
      <c r="D27" s="167" t="s">
        <v>395</v>
      </c>
      <c r="E27" s="176" t="s">
        <v>577</v>
      </c>
      <c r="F27" s="351"/>
      <c r="G27" s="19">
        <v>16.989999999999998</v>
      </c>
      <c r="H27" s="3">
        <f t="shared" si="0"/>
        <v>0</v>
      </c>
    </row>
    <row r="28" spans="1:8" s="1" customFormat="1" ht="24.95" customHeight="1" x14ac:dyDescent="0.2">
      <c r="A28" s="168"/>
      <c r="B28" s="168"/>
      <c r="C28" s="168" t="s">
        <v>567</v>
      </c>
      <c r="D28" s="167" t="s">
        <v>214</v>
      </c>
      <c r="E28" s="176" t="s">
        <v>577</v>
      </c>
      <c r="F28" s="351"/>
      <c r="G28" s="19">
        <v>19.989999999999998</v>
      </c>
      <c r="H28" s="3">
        <f t="shared" si="0"/>
        <v>0</v>
      </c>
    </row>
    <row r="29" spans="1:8" s="1" customFormat="1" ht="24.95" customHeight="1" x14ac:dyDescent="0.2">
      <c r="A29" s="168"/>
      <c r="B29" s="168"/>
      <c r="C29" s="168" t="s">
        <v>567</v>
      </c>
      <c r="D29" s="167" t="s">
        <v>395</v>
      </c>
      <c r="E29" s="176" t="s">
        <v>577</v>
      </c>
      <c r="F29" s="351"/>
      <c r="G29" s="139">
        <v>19.989999999999998</v>
      </c>
      <c r="H29" s="3">
        <f t="shared" si="0"/>
        <v>0</v>
      </c>
    </row>
    <row r="30" spans="1:8" s="1" customFormat="1" ht="24.95" customHeight="1" x14ac:dyDescent="0.2">
      <c r="A30" s="110" t="s">
        <v>13</v>
      </c>
      <c r="B30" s="22" t="s">
        <v>33</v>
      </c>
      <c r="C30" s="22" t="s">
        <v>12</v>
      </c>
      <c r="D30" s="22" t="s">
        <v>11</v>
      </c>
      <c r="E30" s="116" t="s">
        <v>578</v>
      </c>
      <c r="F30" s="112" t="s">
        <v>51</v>
      </c>
      <c r="G30" s="178" t="s">
        <v>14</v>
      </c>
      <c r="H30" s="3">
        <v>0</v>
      </c>
    </row>
    <row r="31" spans="1:8" s="1" customFormat="1" ht="24.95" customHeight="1" x14ac:dyDescent="0.2">
      <c r="A31" s="173"/>
      <c r="B31" s="174"/>
      <c r="C31" s="174" t="s">
        <v>562</v>
      </c>
      <c r="D31" s="173" t="s">
        <v>214</v>
      </c>
      <c r="E31" s="176" t="s">
        <v>579</v>
      </c>
      <c r="F31" s="175"/>
      <c r="G31" s="177">
        <v>8.99</v>
      </c>
      <c r="H31" s="3">
        <f t="shared" si="0"/>
        <v>0</v>
      </c>
    </row>
    <row r="32" spans="1:8" s="1" customFormat="1" ht="24.95" customHeight="1" x14ac:dyDescent="0.2">
      <c r="A32" s="173"/>
      <c r="B32" s="174"/>
      <c r="C32" s="174" t="s">
        <v>562</v>
      </c>
      <c r="D32" s="173" t="s">
        <v>395</v>
      </c>
      <c r="E32" s="176" t="s">
        <v>579</v>
      </c>
      <c r="F32" s="175"/>
      <c r="G32" s="177">
        <v>8.99</v>
      </c>
      <c r="H32" s="3">
        <f t="shared" si="0"/>
        <v>0</v>
      </c>
    </row>
    <row r="33" spans="1:8" s="1" customFormat="1" ht="24.95" customHeight="1" x14ac:dyDescent="0.2">
      <c r="A33" s="173"/>
      <c r="B33" s="174"/>
      <c r="C33" s="174" t="s">
        <v>563</v>
      </c>
      <c r="D33" s="173" t="s">
        <v>214</v>
      </c>
      <c r="E33" s="176" t="s">
        <v>579</v>
      </c>
      <c r="F33" s="175"/>
      <c r="G33" s="177">
        <v>11.96</v>
      </c>
      <c r="H33" s="3">
        <f t="shared" si="0"/>
        <v>0</v>
      </c>
    </row>
    <row r="34" spans="1:8" s="1" customFormat="1" ht="24.95" customHeight="1" x14ac:dyDescent="0.2">
      <c r="A34" s="173"/>
      <c r="B34" s="174"/>
      <c r="C34" s="174" t="s">
        <v>563</v>
      </c>
      <c r="D34" s="173" t="s">
        <v>395</v>
      </c>
      <c r="E34" s="176" t="s">
        <v>579</v>
      </c>
      <c r="F34" s="175"/>
      <c r="G34" s="177">
        <v>11.96</v>
      </c>
      <c r="H34" s="3">
        <f t="shared" si="0"/>
        <v>0</v>
      </c>
    </row>
    <row r="35" spans="1:8" s="1" customFormat="1" ht="24.95" customHeight="1" x14ac:dyDescent="0.2">
      <c r="A35" s="172"/>
      <c r="B35" s="172"/>
      <c r="C35" s="172" t="s">
        <v>308</v>
      </c>
      <c r="D35" s="170" t="s">
        <v>214</v>
      </c>
      <c r="E35" s="176" t="s">
        <v>579</v>
      </c>
      <c r="F35" s="369"/>
      <c r="G35" s="19">
        <v>12.96</v>
      </c>
      <c r="H35" s="3">
        <f t="shared" si="0"/>
        <v>0</v>
      </c>
    </row>
    <row r="36" spans="1:8" s="1" customFormat="1" ht="24.95" customHeight="1" x14ac:dyDescent="0.2">
      <c r="A36" s="172"/>
      <c r="B36" s="172"/>
      <c r="C36" s="172" t="s">
        <v>308</v>
      </c>
      <c r="D36" s="170" t="s">
        <v>395</v>
      </c>
      <c r="E36" s="176" t="s">
        <v>579</v>
      </c>
      <c r="F36" s="369"/>
      <c r="G36" s="19">
        <v>12.96</v>
      </c>
      <c r="H36" s="3">
        <f t="shared" si="0"/>
        <v>0</v>
      </c>
    </row>
    <row r="37" spans="1:8" s="1" customFormat="1" ht="24.95" customHeight="1" x14ac:dyDescent="0.2">
      <c r="A37" s="172"/>
      <c r="B37" s="172"/>
      <c r="C37" s="172" t="s">
        <v>564</v>
      </c>
      <c r="D37" s="170" t="s">
        <v>214</v>
      </c>
      <c r="E37" s="176" t="s">
        <v>579</v>
      </c>
      <c r="F37" s="369"/>
      <c r="G37" s="19">
        <v>14.96</v>
      </c>
      <c r="H37" s="3">
        <f t="shared" si="0"/>
        <v>0</v>
      </c>
    </row>
    <row r="38" spans="1:8" s="1" customFormat="1" ht="24.95" customHeight="1" x14ac:dyDescent="0.2">
      <c r="A38" s="172"/>
      <c r="B38" s="172"/>
      <c r="C38" s="172" t="s">
        <v>564</v>
      </c>
      <c r="D38" s="170" t="s">
        <v>395</v>
      </c>
      <c r="E38" s="176" t="s">
        <v>579</v>
      </c>
      <c r="F38" s="369"/>
      <c r="G38" s="19">
        <v>14.96</v>
      </c>
      <c r="H38" s="3">
        <f t="shared" si="0"/>
        <v>0</v>
      </c>
    </row>
    <row r="39" spans="1:8" s="1" customFormat="1" ht="24.95" customHeight="1" x14ac:dyDescent="0.2">
      <c r="A39" s="172"/>
      <c r="B39" s="172"/>
      <c r="C39" s="172" t="s">
        <v>571</v>
      </c>
      <c r="D39" s="170" t="s">
        <v>214</v>
      </c>
      <c r="E39" s="176" t="s">
        <v>579</v>
      </c>
      <c r="F39" s="369"/>
      <c r="G39" s="19">
        <v>18.96</v>
      </c>
      <c r="H39" s="3">
        <f t="shared" si="0"/>
        <v>0</v>
      </c>
    </row>
    <row r="40" spans="1:8" s="1" customFormat="1" ht="24.95" customHeight="1" x14ac:dyDescent="0.2">
      <c r="A40" s="172"/>
      <c r="B40" s="172"/>
      <c r="C40" s="172" t="s">
        <v>572</v>
      </c>
      <c r="D40" s="170" t="s">
        <v>395</v>
      </c>
      <c r="E40" s="176" t="s">
        <v>579</v>
      </c>
      <c r="F40" s="369"/>
      <c r="G40" s="19">
        <v>18.96</v>
      </c>
      <c r="H40" s="3">
        <f t="shared" si="0"/>
        <v>0</v>
      </c>
    </row>
    <row r="41" spans="1:8" s="1" customFormat="1" ht="24.95" customHeight="1" x14ac:dyDescent="0.2">
      <c r="A41" s="172">
        <v>0</v>
      </c>
      <c r="B41" s="172"/>
      <c r="C41" s="172" t="s">
        <v>566</v>
      </c>
      <c r="D41" s="170" t="s">
        <v>214</v>
      </c>
      <c r="E41" s="176" t="s">
        <v>579</v>
      </c>
      <c r="F41" s="369"/>
      <c r="G41" s="19">
        <v>23.96</v>
      </c>
      <c r="H41" s="3">
        <f t="shared" si="0"/>
        <v>0</v>
      </c>
    </row>
    <row r="42" spans="1:8" s="1" customFormat="1" ht="24.95" customHeight="1" x14ac:dyDescent="0.2">
      <c r="A42" s="172">
        <v>0</v>
      </c>
      <c r="B42" s="172"/>
      <c r="C42" s="172" t="s">
        <v>566</v>
      </c>
      <c r="D42" s="170" t="s">
        <v>395</v>
      </c>
      <c r="E42" s="176" t="s">
        <v>579</v>
      </c>
      <c r="F42" s="369"/>
      <c r="G42" s="19">
        <v>23.96</v>
      </c>
      <c r="H42" s="3">
        <f t="shared" si="0"/>
        <v>0</v>
      </c>
    </row>
    <row r="43" spans="1:8" s="1" customFormat="1" ht="24.95" customHeight="1" x14ac:dyDescent="0.2">
      <c r="A43" s="172">
        <v>0</v>
      </c>
      <c r="B43" s="172"/>
      <c r="C43" s="172" t="s">
        <v>565</v>
      </c>
      <c r="D43" s="170" t="s">
        <v>214</v>
      </c>
      <c r="E43" s="176" t="s">
        <v>579</v>
      </c>
      <c r="F43" s="369"/>
      <c r="G43" s="19">
        <v>31.99</v>
      </c>
      <c r="H43" s="3">
        <f t="shared" si="0"/>
        <v>0</v>
      </c>
    </row>
    <row r="44" spans="1:8" s="1" customFormat="1" ht="24.95" customHeight="1" x14ac:dyDescent="0.2">
      <c r="A44" s="172">
        <v>0</v>
      </c>
      <c r="B44" s="172"/>
      <c r="C44" s="172" t="s">
        <v>565</v>
      </c>
      <c r="D44" s="170" t="s">
        <v>395</v>
      </c>
      <c r="E44" s="176" t="s">
        <v>579</v>
      </c>
      <c r="F44" s="369"/>
      <c r="G44" s="19">
        <v>31.99</v>
      </c>
      <c r="H44" s="3">
        <f t="shared" si="0"/>
        <v>0</v>
      </c>
    </row>
    <row r="45" spans="1:8" s="1" customFormat="1" ht="24.95" customHeight="1" x14ac:dyDescent="0.2">
      <c r="A45" s="172"/>
      <c r="B45" s="172"/>
      <c r="C45" s="172" t="s">
        <v>568</v>
      </c>
      <c r="D45" s="170" t="s">
        <v>214</v>
      </c>
      <c r="E45" s="176" t="s">
        <v>579</v>
      </c>
      <c r="F45" s="369"/>
      <c r="G45" s="19">
        <v>44.99</v>
      </c>
      <c r="H45" s="3">
        <f t="shared" si="0"/>
        <v>0</v>
      </c>
    </row>
    <row r="46" spans="1:8" s="1" customFormat="1" ht="24.95" customHeight="1" x14ac:dyDescent="0.2">
      <c r="A46" s="172"/>
      <c r="B46" s="172"/>
      <c r="C46" s="172" t="s">
        <v>569</v>
      </c>
      <c r="D46" s="170" t="s">
        <v>395</v>
      </c>
      <c r="E46" s="176" t="s">
        <v>579</v>
      </c>
      <c r="F46" s="369"/>
      <c r="G46" s="19">
        <v>44.99</v>
      </c>
      <c r="H46" s="3">
        <f t="shared" si="0"/>
        <v>0</v>
      </c>
    </row>
    <row r="47" spans="1:8" s="1" customFormat="1" ht="24.95" customHeight="1" x14ac:dyDescent="0.2">
      <c r="A47" s="172"/>
      <c r="B47" s="172"/>
      <c r="C47" s="172" t="s">
        <v>570</v>
      </c>
      <c r="D47" s="170" t="s">
        <v>214</v>
      </c>
      <c r="E47" s="176" t="s">
        <v>579</v>
      </c>
      <c r="F47" s="369"/>
      <c r="G47" s="19">
        <v>59.99</v>
      </c>
      <c r="H47" s="3">
        <f t="shared" si="0"/>
        <v>0</v>
      </c>
    </row>
    <row r="48" spans="1:8" s="1" customFormat="1" ht="24.95" customHeight="1" x14ac:dyDescent="0.2">
      <c r="A48" s="172"/>
      <c r="B48" s="172"/>
      <c r="C48" s="172" t="s">
        <v>570</v>
      </c>
      <c r="D48" s="170" t="s">
        <v>395</v>
      </c>
      <c r="E48" s="176" t="s">
        <v>579</v>
      </c>
      <c r="F48" s="369"/>
      <c r="G48" s="19">
        <v>59.99</v>
      </c>
      <c r="H48" s="3">
        <f t="shared" si="0"/>
        <v>0</v>
      </c>
    </row>
    <row r="49" spans="1:8" s="1" customFormat="1" ht="24.95" customHeight="1" x14ac:dyDescent="0.2">
      <c r="A49" s="172"/>
      <c r="B49" s="172"/>
      <c r="C49" s="172" t="s">
        <v>567</v>
      </c>
      <c r="D49" s="170" t="s">
        <v>214</v>
      </c>
      <c r="E49" s="176" t="s">
        <v>579</v>
      </c>
      <c r="F49" s="369"/>
      <c r="G49" s="19">
        <v>68.989999999999995</v>
      </c>
      <c r="H49" s="3">
        <f t="shared" si="0"/>
        <v>0</v>
      </c>
    </row>
    <row r="50" spans="1:8" s="1" customFormat="1" ht="24.95" customHeight="1" x14ac:dyDescent="0.2">
      <c r="A50" s="172"/>
      <c r="B50" s="172"/>
      <c r="C50" s="172" t="s">
        <v>567</v>
      </c>
      <c r="D50" s="170" t="s">
        <v>395</v>
      </c>
      <c r="E50" s="176" t="s">
        <v>579</v>
      </c>
      <c r="F50" s="369"/>
      <c r="G50" s="19">
        <v>68.989999999999995</v>
      </c>
      <c r="H50" s="3">
        <f t="shared" si="0"/>
        <v>0</v>
      </c>
    </row>
    <row r="51" spans="1:8" s="1" customFormat="1" ht="24.95" customHeight="1" x14ac:dyDescent="0.2">
      <c r="A51" s="110" t="s">
        <v>13</v>
      </c>
      <c r="B51" s="22" t="s">
        <v>33</v>
      </c>
      <c r="C51" s="22" t="s">
        <v>12</v>
      </c>
      <c r="D51" s="22" t="s">
        <v>11</v>
      </c>
      <c r="E51" s="116" t="s">
        <v>580</v>
      </c>
      <c r="F51" s="112" t="s">
        <v>51</v>
      </c>
      <c r="G51" s="171" t="s">
        <v>14</v>
      </c>
      <c r="H51" s="3">
        <v>0</v>
      </c>
    </row>
    <row r="52" spans="1:8" s="1" customFormat="1" ht="24.95" customHeight="1" x14ac:dyDescent="0.2">
      <c r="A52" s="173"/>
      <c r="B52" s="174"/>
      <c r="C52" s="174" t="s">
        <v>562</v>
      </c>
      <c r="D52" s="173" t="s">
        <v>214</v>
      </c>
      <c r="E52" s="176" t="s">
        <v>581</v>
      </c>
      <c r="F52" s="182"/>
      <c r="G52" s="177">
        <v>38.9</v>
      </c>
      <c r="H52" s="3">
        <f t="shared" si="0"/>
        <v>0</v>
      </c>
    </row>
    <row r="53" spans="1:8" s="1" customFormat="1" ht="24.95" customHeight="1" x14ac:dyDescent="0.2">
      <c r="A53" s="173"/>
      <c r="B53" s="174"/>
      <c r="C53" s="174" t="s">
        <v>562</v>
      </c>
      <c r="D53" s="173" t="s">
        <v>395</v>
      </c>
      <c r="E53" s="176" t="s">
        <v>581</v>
      </c>
      <c r="F53" s="182"/>
      <c r="G53" s="177">
        <v>38.9</v>
      </c>
      <c r="H53" s="3">
        <f t="shared" si="0"/>
        <v>0</v>
      </c>
    </row>
    <row r="54" spans="1:8" s="1" customFormat="1" ht="24.95" customHeight="1" x14ac:dyDescent="0.2">
      <c r="A54" s="173"/>
      <c r="B54" s="174"/>
      <c r="C54" s="174" t="s">
        <v>563</v>
      </c>
      <c r="D54" s="173" t="s">
        <v>214</v>
      </c>
      <c r="E54" s="176" t="s">
        <v>581</v>
      </c>
      <c r="F54" s="175"/>
      <c r="G54" s="177">
        <v>49.9</v>
      </c>
      <c r="H54" s="3">
        <f t="shared" si="0"/>
        <v>0</v>
      </c>
    </row>
    <row r="55" spans="1:8" s="1" customFormat="1" ht="24.95" customHeight="1" x14ac:dyDescent="0.2">
      <c r="A55" s="173"/>
      <c r="B55" s="174"/>
      <c r="C55" s="174" t="s">
        <v>563</v>
      </c>
      <c r="D55" s="173" t="s">
        <v>395</v>
      </c>
      <c r="E55" s="176" t="s">
        <v>581</v>
      </c>
      <c r="F55" s="175"/>
      <c r="G55" s="177">
        <v>49.9</v>
      </c>
      <c r="H55" s="3">
        <f t="shared" si="0"/>
        <v>0</v>
      </c>
    </row>
    <row r="56" spans="1:8" s="1" customFormat="1" ht="24.95" customHeight="1" x14ac:dyDescent="0.2">
      <c r="A56" s="172"/>
      <c r="B56" s="172"/>
      <c r="C56" s="172" t="s">
        <v>308</v>
      </c>
      <c r="D56" s="170" t="s">
        <v>214</v>
      </c>
      <c r="E56" s="176" t="s">
        <v>581</v>
      </c>
      <c r="F56" s="351"/>
      <c r="G56" s="19">
        <v>59.9</v>
      </c>
      <c r="H56" s="3">
        <f t="shared" si="0"/>
        <v>0</v>
      </c>
    </row>
    <row r="57" spans="1:8" s="1" customFormat="1" ht="24.95" customHeight="1" x14ac:dyDescent="0.2">
      <c r="A57" s="172"/>
      <c r="B57" s="172"/>
      <c r="C57" s="172" t="s">
        <v>308</v>
      </c>
      <c r="D57" s="170" t="s">
        <v>395</v>
      </c>
      <c r="E57" s="176" t="s">
        <v>581</v>
      </c>
      <c r="F57" s="351"/>
      <c r="G57" s="19">
        <v>59.9</v>
      </c>
      <c r="H57" s="3">
        <f t="shared" si="0"/>
        <v>0</v>
      </c>
    </row>
    <row r="58" spans="1:8" s="1" customFormat="1" ht="24.95" customHeight="1" x14ac:dyDescent="0.2">
      <c r="A58" s="172"/>
      <c r="B58" s="172"/>
      <c r="C58" s="172" t="s">
        <v>564</v>
      </c>
      <c r="D58" s="170" t="s">
        <v>214</v>
      </c>
      <c r="E58" s="176" t="s">
        <v>581</v>
      </c>
      <c r="F58" s="351"/>
      <c r="G58" s="19">
        <v>64.900000000000006</v>
      </c>
      <c r="H58" s="3">
        <f t="shared" si="0"/>
        <v>0</v>
      </c>
    </row>
    <row r="59" spans="1:8" s="1" customFormat="1" ht="24.95" customHeight="1" x14ac:dyDescent="0.2">
      <c r="A59" s="172"/>
      <c r="B59" s="172"/>
      <c r="C59" s="172" t="s">
        <v>564</v>
      </c>
      <c r="D59" s="170" t="s">
        <v>395</v>
      </c>
      <c r="E59" s="176" t="s">
        <v>581</v>
      </c>
      <c r="F59" s="351"/>
      <c r="G59" s="19">
        <v>64.900000000000006</v>
      </c>
      <c r="H59" s="3">
        <f t="shared" si="0"/>
        <v>0</v>
      </c>
    </row>
    <row r="60" spans="1:8" s="1" customFormat="1" ht="24.95" customHeight="1" x14ac:dyDescent="0.2">
      <c r="A60" s="172"/>
      <c r="B60" s="172"/>
      <c r="C60" s="172" t="s">
        <v>571</v>
      </c>
      <c r="D60" s="170" t="s">
        <v>214</v>
      </c>
      <c r="E60" s="176" t="s">
        <v>581</v>
      </c>
      <c r="F60" s="351"/>
      <c r="G60" s="19">
        <v>85.9</v>
      </c>
      <c r="H60" s="3">
        <f t="shared" si="0"/>
        <v>0</v>
      </c>
    </row>
    <row r="61" spans="1:8" s="1" customFormat="1" ht="24.95" customHeight="1" x14ac:dyDescent="0.2">
      <c r="A61" s="172"/>
      <c r="B61" s="172"/>
      <c r="C61" s="172" t="s">
        <v>572</v>
      </c>
      <c r="D61" s="170" t="s">
        <v>395</v>
      </c>
      <c r="E61" s="176" t="s">
        <v>581</v>
      </c>
      <c r="F61" s="351"/>
      <c r="G61" s="19">
        <v>85.9</v>
      </c>
      <c r="H61" s="3">
        <f t="shared" si="0"/>
        <v>0</v>
      </c>
    </row>
    <row r="62" spans="1:8" s="1" customFormat="1" ht="24.95" customHeight="1" x14ac:dyDescent="0.2">
      <c r="A62" s="172">
        <v>0</v>
      </c>
      <c r="B62" s="172"/>
      <c r="C62" s="172" t="s">
        <v>566</v>
      </c>
      <c r="D62" s="170" t="s">
        <v>214</v>
      </c>
      <c r="E62" s="176" t="s">
        <v>581</v>
      </c>
      <c r="F62" s="351"/>
      <c r="G62" s="19">
        <v>107.9</v>
      </c>
      <c r="H62" s="3">
        <f t="shared" si="0"/>
        <v>0</v>
      </c>
    </row>
    <row r="63" spans="1:8" s="1" customFormat="1" ht="24.95" customHeight="1" x14ac:dyDescent="0.2">
      <c r="A63" s="172">
        <v>0</v>
      </c>
      <c r="B63" s="172"/>
      <c r="C63" s="172" t="s">
        <v>566</v>
      </c>
      <c r="D63" s="170" t="s">
        <v>395</v>
      </c>
      <c r="E63" s="176" t="s">
        <v>581</v>
      </c>
      <c r="F63" s="351"/>
      <c r="G63" s="19">
        <v>107.9</v>
      </c>
      <c r="H63" s="3">
        <f t="shared" si="0"/>
        <v>0</v>
      </c>
    </row>
    <row r="64" spans="1:8" s="1" customFormat="1" ht="24.95" customHeight="1" x14ac:dyDescent="0.2">
      <c r="A64" s="172">
        <v>0</v>
      </c>
      <c r="B64" s="172"/>
      <c r="C64" s="172" t="s">
        <v>565</v>
      </c>
      <c r="D64" s="170" t="s">
        <v>214</v>
      </c>
      <c r="E64" s="176" t="s">
        <v>581</v>
      </c>
      <c r="F64" s="351"/>
      <c r="G64" s="19">
        <v>143.9</v>
      </c>
      <c r="H64" s="3">
        <f t="shared" si="0"/>
        <v>0</v>
      </c>
    </row>
    <row r="65" spans="1:8" s="1" customFormat="1" ht="24.95" customHeight="1" x14ac:dyDescent="0.2">
      <c r="A65" s="172">
        <v>0</v>
      </c>
      <c r="B65" s="172"/>
      <c r="C65" s="172" t="s">
        <v>565</v>
      </c>
      <c r="D65" s="170" t="s">
        <v>395</v>
      </c>
      <c r="E65" s="176" t="s">
        <v>581</v>
      </c>
      <c r="F65" s="351"/>
      <c r="G65" s="19">
        <v>143.9</v>
      </c>
      <c r="H65" s="3">
        <f t="shared" si="0"/>
        <v>0</v>
      </c>
    </row>
    <row r="66" spans="1:8" s="1" customFormat="1" ht="24.95" customHeight="1" x14ac:dyDescent="0.2">
      <c r="A66" s="172"/>
      <c r="B66" s="172"/>
      <c r="C66" s="172" t="s">
        <v>568</v>
      </c>
      <c r="D66" s="170" t="s">
        <v>214</v>
      </c>
      <c r="E66" s="176" t="s">
        <v>581</v>
      </c>
      <c r="F66" s="351"/>
      <c r="G66" s="19">
        <v>200.9</v>
      </c>
      <c r="H66" s="3">
        <f t="shared" si="0"/>
        <v>0</v>
      </c>
    </row>
    <row r="67" spans="1:8" s="1" customFormat="1" ht="24.95" customHeight="1" x14ac:dyDescent="0.2">
      <c r="A67" s="172"/>
      <c r="B67" s="172"/>
      <c r="C67" s="172" t="s">
        <v>569</v>
      </c>
      <c r="D67" s="170" t="s">
        <v>395</v>
      </c>
      <c r="E67" s="176" t="s">
        <v>581</v>
      </c>
      <c r="F67" s="351"/>
      <c r="G67" s="19">
        <v>200.9</v>
      </c>
      <c r="H67" s="3">
        <f t="shared" si="0"/>
        <v>0</v>
      </c>
    </row>
    <row r="68" spans="1:8" s="1" customFormat="1" ht="24.95" customHeight="1" x14ac:dyDescent="0.2">
      <c r="A68" s="172"/>
      <c r="B68" s="172"/>
      <c r="C68" s="172" t="s">
        <v>570</v>
      </c>
      <c r="D68" s="170" t="s">
        <v>214</v>
      </c>
      <c r="E68" s="176" t="s">
        <v>581</v>
      </c>
      <c r="F68" s="351"/>
      <c r="G68" s="19">
        <v>265.89999999999998</v>
      </c>
      <c r="H68" s="3">
        <f t="shared" si="0"/>
        <v>0</v>
      </c>
    </row>
    <row r="69" spans="1:8" s="1" customFormat="1" ht="24.95" customHeight="1" x14ac:dyDescent="0.2">
      <c r="A69" s="172"/>
      <c r="B69" s="172"/>
      <c r="C69" s="172" t="s">
        <v>570</v>
      </c>
      <c r="D69" s="170" t="s">
        <v>395</v>
      </c>
      <c r="E69" s="176" t="s">
        <v>581</v>
      </c>
      <c r="F69" s="351"/>
      <c r="G69" s="19">
        <v>265.89999999999998</v>
      </c>
      <c r="H69" s="3">
        <f t="shared" si="0"/>
        <v>0</v>
      </c>
    </row>
    <row r="70" spans="1:8" s="1" customFormat="1" ht="24.95" customHeight="1" x14ac:dyDescent="0.2">
      <c r="A70" s="172"/>
      <c r="B70" s="172"/>
      <c r="C70" s="172" t="s">
        <v>567</v>
      </c>
      <c r="D70" s="170" t="s">
        <v>214</v>
      </c>
      <c r="E70" s="176" t="s">
        <v>581</v>
      </c>
      <c r="F70" s="351"/>
      <c r="G70" s="19">
        <v>308.89999999999998</v>
      </c>
      <c r="H70" s="3">
        <f t="shared" si="0"/>
        <v>0</v>
      </c>
    </row>
    <row r="71" spans="1:8" s="1" customFormat="1" ht="24.95" customHeight="1" x14ac:dyDescent="0.2">
      <c r="A71" s="172">
        <v>0</v>
      </c>
      <c r="B71" s="172"/>
      <c r="C71" s="172" t="s">
        <v>567</v>
      </c>
      <c r="D71" s="170" t="s">
        <v>395</v>
      </c>
      <c r="E71" s="176" t="s">
        <v>581</v>
      </c>
      <c r="F71" s="351"/>
      <c r="G71" s="19">
        <v>308.89999999999998</v>
      </c>
      <c r="H71" s="3">
        <f t="shared" si="0"/>
        <v>0</v>
      </c>
    </row>
    <row r="72" spans="1:8" s="1" customFormat="1" ht="24.95" customHeight="1" x14ac:dyDescent="0.2">
      <c r="A72" s="97" t="s">
        <v>13</v>
      </c>
      <c r="B72" s="97" t="s">
        <v>33</v>
      </c>
      <c r="C72" s="97" t="s">
        <v>12</v>
      </c>
      <c r="D72" s="97" t="s">
        <v>11</v>
      </c>
      <c r="E72" s="61" t="s">
        <v>597</v>
      </c>
      <c r="F72" s="115" t="s">
        <v>51</v>
      </c>
      <c r="G72" s="98" t="s">
        <v>14</v>
      </c>
      <c r="H72" s="3">
        <v>0</v>
      </c>
    </row>
    <row r="73" spans="1:8" s="1" customFormat="1" ht="24.95" customHeight="1" x14ac:dyDescent="0.2">
      <c r="A73" s="13">
        <v>0</v>
      </c>
      <c r="B73" s="13"/>
      <c r="C73" s="13">
        <v>2</v>
      </c>
      <c r="D73" s="18" t="s">
        <v>423</v>
      </c>
      <c r="E73" s="18" t="s">
        <v>574</v>
      </c>
      <c r="F73" s="369" t="s">
        <v>190</v>
      </c>
      <c r="G73" s="19">
        <v>1.29</v>
      </c>
      <c r="H73" s="3">
        <f t="shared" si="0"/>
        <v>0</v>
      </c>
    </row>
    <row r="74" spans="1:8" s="1" customFormat="1" ht="24.95" customHeight="1" x14ac:dyDescent="0.2">
      <c r="A74" s="13"/>
      <c r="B74" s="13"/>
      <c r="C74" s="13">
        <v>2</v>
      </c>
      <c r="D74" s="18" t="s">
        <v>424</v>
      </c>
      <c r="E74" s="170" t="s">
        <v>574</v>
      </c>
      <c r="F74" s="369"/>
      <c r="G74" s="19">
        <v>1.29</v>
      </c>
      <c r="H74" s="3">
        <f t="shared" ref="H74:H122" si="1">A74*G74</f>
        <v>0</v>
      </c>
    </row>
    <row r="75" spans="1:8" s="1" customFormat="1" ht="24.95" customHeight="1" x14ac:dyDescent="0.2">
      <c r="A75" s="13"/>
      <c r="B75" s="13"/>
      <c r="C75" s="13">
        <v>2</v>
      </c>
      <c r="D75" s="18" t="s">
        <v>425</v>
      </c>
      <c r="E75" s="170" t="s">
        <v>574</v>
      </c>
      <c r="F75" s="369"/>
      <c r="G75" s="19">
        <v>1.29</v>
      </c>
      <c r="H75" s="3">
        <f t="shared" si="1"/>
        <v>0</v>
      </c>
    </row>
    <row r="76" spans="1:8" s="1" customFormat="1" ht="24.95" customHeight="1" x14ac:dyDescent="0.2">
      <c r="A76" s="13"/>
      <c r="B76" s="13"/>
      <c r="C76" s="13">
        <v>2</v>
      </c>
      <c r="D76" s="18" t="s">
        <v>426</v>
      </c>
      <c r="E76" s="170" t="s">
        <v>574</v>
      </c>
      <c r="F76" s="369"/>
      <c r="G76" s="19">
        <v>1.29</v>
      </c>
      <c r="H76" s="3">
        <f t="shared" si="1"/>
        <v>0</v>
      </c>
    </row>
    <row r="77" spans="1:8" s="1" customFormat="1" ht="24.95" customHeight="1" x14ac:dyDescent="0.2">
      <c r="A77" s="13"/>
      <c r="B77" s="13"/>
      <c r="C77" s="13">
        <v>2</v>
      </c>
      <c r="D77" s="18" t="s">
        <v>427</v>
      </c>
      <c r="E77" s="170" t="s">
        <v>574</v>
      </c>
      <c r="F77" s="369"/>
      <c r="G77" s="19">
        <v>1.29</v>
      </c>
      <c r="H77" s="3">
        <f t="shared" si="1"/>
        <v>0</v>
      </c>
    </row>
    <row r="78" spans="1:8" s="1" customFormat="1" ht="24.95" customHeight="1" x14ac:dyDescent="0.2">
      <c r="A78" s="13"/>
      <c r="B78" s="13"/>
      <c r="C78" s="13">
        <v>2</v>
      </c>
      <c r="D78" s="18" t="s">
        <v>428</v>
      </c>
      <c r="E78" s="170" t="s">
        <v>574</v>
      </c>
      <c r="F78" s="369"/>
      <c r="G78" s="19">
        <v>1.29</v>
      </c>
      <c r="H78" s="3">
        <f t="shared" si="1"/>
        <v>0</v>
      </c>
    </row>
    <row r="79" spans="1:8" s="1" customFormat="1" ht="24.95" customHeight="1" x14ac:dyDescent="0.2">
      <c r="A79" s="13"/>
      <c r="B79" s="13"/>
      <c r="C79" s="13">
        <v>2</v>
      </c>
      <c r="D79" s="18" t="s">
        <v>429</v>
      </c>
      <c r="E79" s="170" t="s">
        <v>574</v>
      </c>
      <c r="F79" s="369"/>
      <c r="G79" s="19">
        <v>1.29</v>
      </c>
      <c r="H79" s="3">
        <f t="shared" si="1"/>
        <v>0</v>
      </c>
    </row>
    <row r="80" spans="1:8" s="1" customFormat="1" ht="24.95" customHeight="1" x14ac:dyDescent="0.2">
      <c r="A80" s="13"/>
      <c r="B80" s="13"/>
      <c r="C80" s="13">
        <v>2</v>
      </c>
      <c r="D80" s="18" t="s">
        <v>430</v>
      </c>
      <c r="E80" s="170" t="s">
        <v>574</v>
      </c>
      <c r="F80" s="369"/>
      <c r="G80" s="19">
        <v>1.29</v>
      </c>
      <c r="H80" s="3">
        <f t="shared" si="1"/>
        <v>0</v>
      </c>
    </row>
    <row r="81" spans="1:8" s="1" customFormat="1" ht="24.95" customHeight="1" x14ac:dyDescent="0.2">
      <c r="A81" s="97" t="s">
        <v>13</v>
      </c>
      <c r="B81" s="97" t="s">
        <v>33</v>
      </c>
      <c r="C81" s="97" t="s">
        <v>12</v>
      </c>
      <c r="D81" s="97" t="s">
        <v>11</v>
      </c>
      <c r="E81" s="61" t="s">
        <v>597</v>
      </c>
      <c r="F81" s="112" t="s">
        <v>51</v>
      </c>
      <c r="G81" s="98" t="s">
        <v>14</v>
      </c>
      <c r="H81" s="3">
        <v>0</v>
      </c>
    </row>
    <row r="82" spans="1:8" s="1" customFormat="1" ht="24.95" customHeight="1" x14ac:dyDescent="0.2">
      <c r="A82" s="13"/>
      <c r="B82" s="13"/>
      <c r="C82" s="13">
        <v>3</v>
      </c>
      <c r="D82" s="18" t="s">
        <v>423</v>
      </c>
      <c r="E82" s="170" t="s">
        <v>574</v>
      </c>
      <c r="F82" s="369"/>
      <c r="G82" s="19">
        <v>1.29</v>
      </c>
      <c r="H82" s="3">
        <f t="shared" si="1"/>
        <v>0</v>
      </c>
    </row>
    <row r="83" spans="1:8" s="1" customFormat="1" ht="24.95" customHeight="1" x14ac:dyDescent="0.2">
      <c r="A83" s="13"/>
      <c r="B83" s="13"/>
      <c r="C83" s="13">
        <v>3</v>
      </c>
      <c r="D83" s="18" t="s">
        <v>424</v>
      </c>
      <c r="E83" s="170" t="s">
        <v>574</v>
      </c>
      <c r="F83" s="369"/>
      <c r="G83" s="19">
        <v>1.29</v>
      </c>
      <c r="H83" s="3">
        <f t="shared" si="1"/>
        <v>0</v>
      </c>
    </row>
    <row r="84" spans="1:8" s="1" customFormat="1" ht="24.95" customHeight="1" x14ac:dyDescent="0.2">
      <c r="A84" s="13"/>
      <c r="B84" s="13"/>
      <c r="C84" s="13">
        <v>3</v>
      </c>
      <c r="D84" s="18" t="s">
        <v>425</v>
      </c>
      <c r="E84" s="170" t="s">
        <v>574</v>
      </c>
      <c r="F84" s="369"/>
      <c r="G84" s="19">
        <v>1.29</v>
      </c>
      <c r="H84" s="3">
        <f t="shared" si="1"/>
        <v>0</v>
      </c>
    </row>
    <row r="85" spans="1:8" s="1" customFormat="1" ht="24.95" customHeight="1" x14ac:dyDescent="0.2">
      <c r="A85" s="13"/>
      <c r="B85" s="13"/>
      <c r="C85" s="13">
        <v>3</v>
      </c>
      <c r="D85" s="18" t="s">
        <v>426</v>
      </c>
      <c r="E85" s="170" t="s">
        <v>574</v>
      </c>
      <c r="F85" s="369"/>
      <c r="G85" s="19">
        <v>1.29</v>
      </c>
      <c r="H85" s="3">
        <f t="shared" si="1"/>
        <v>0</v>
      </c>
    </row>
    <row r="86" spans="1:8" s="1" customFormat="1" ht="24.95" customHeight="1" x14ac:dyDescent="0.2">
      <c r="A86" s="13"/>
      <c r="B86" s="13"/>
      <c r="C86" s="13">
        <v>3</v>
      </c>
      <c r="D86" s="18" t="s">
        <v>427</v>
      </c>
      <c r="E86" s="170" t="s">
        <v>574</v>
      </c>
      <c r="F86" s="369"/>
      <c r="G86" s="19">
        <v>1.29</v>
      </c>
      <c r="H86" s="3">
        <f t="shared" si="1"/>
        <v>0</v>
      </c>
    </row>
    <row r="87" spans="1:8" s="1" customFormat="1" ht="24.95" customHeight="1" x14ac:dyDescent="0.2">
      <c r="A87" s="13"/>
      <c r="B87" s="13"/>
      <c r="C87" s="13">
        <v>3</v>
      </c>
      <c r="D87" s="18" t="s">
        <v>428</v>
      </c>
      <c r="E87" s="170" t="s">
        <v>574</v>
      </c>
      <c r="F87" s="369"/>
      <c r="G87" s="19">
        <v>1.29</v>
      </c>
      <c r="H87" s="3">
        <f t="shared" si="1"/>
        <v>0</v>
      </c>
    </row>
    <row r="88" spans="1:8" s="1" customFormat="1" ht="24.95" customHeight="1" x14ac:dyDescent="0.2">
      <c r="A88" s="13"/>
      <c r="B88" s="13"/>
      <c r="C88" s="13">
        <v>3</v>
      </c>
      <c r="D88" s="18" t="s">
        <v>429</v>
      </c>
      <c r="E88" s="170" t="s">
        <v>574</v>
      </c>
      <c r="F88" s="369"/>
      <c r="G88" s="19">
        <v>1.29</v>
      </c>
      <c r="H88" s="3">
        <f t="shared" si="1"/>
        <v>0</v>
      </c>
    </row>
    <row r="89" spans="1:8" s="1" customFormat="1" ht="24.95" customHeight="1" x14ac:dyDescent="0.2">
      <c r="A89" s="13"/>
      <c r="B89" s="13"/>
      <c r="C89" s="13">
        <v>3</v>
      </c>
      <c r="D89" s="18" t="s">
        <v>430</v>
      </c>
      <c r="E89" s="170" t="s">
        <v>574</v>
      </c>
      <c r="F89" s="369"/>
      <c r="G89" s="19">
        <v>1.29</v>
      </c>
      <c r="H89" s="3">
        <f t="shared" si="1"/>
        <v>0</v>
      </c>
    </row>
    <row r="90" spans="1:8" s="1" customFormat="1" ht="24.95" customHeight="1" x14ac:dyDescent="0.2">
      <c r="A90" s="97" t="s">
        <v>13</v>
      </c>
      <c r="B90" s="97" t="s">
        <v>33</v>
      </c>
      <c r="C90" s="97" t="s">
        <v>12</v>
      </c>
      <c r="D90" s="97" t="s">
        <v>11</v>
      </c>
      <c r="E90" s="61" t="s">
        <v>573</v>
      </c>
      <c r="F90" s="112" t="s">
        <v>51</v>
      </c>
      <c r="G90" s="98" t="s">
        <v>14</v>
      </c>
      <c r="H90" s="3">
        <v>0</v>
      </c>
    </row>
    <row r="91" spans="1:8" s="1" customFormat="1" ht="24.95" customHeight="1" x14ac:dyDescent="0.2">
      <c r="A91" s="13"/>
      <c r="B91" s="13"/>
      <c r="C91" s="31">
        <v>3.5</v>
      </c>
      <c r="D91" s="18" t="s">
        <v>423</v>
      </c>
      <c r="E91" s="170" t="s">
        <v>574</v>
      </c>
      <c r="F91" s="369"/>
      <c r="G91" s="19">
        <v>0</v>
      </c>
      <c r="H91" s="3">
        <f t="shared" si="1"/>
        <v>0</v>
      </c>
    </row>
    <row r="92" spans="1:8" s="1" customFormat="1" ht="24.95" customHeight="1" x14ac:dyDescent="0.2">
      <c r="A92" s="13"/>
      <c r="B92" s="13"/>
      <c r="C92" s="31">
        <v>3.5</v>
      </c>
      <c r="D92" s="18" t="s">
        <v>424</v>
      </c>
      <c r="E92" s="170" t="s">
        <v>574</v>
      </c>
      <c r="F92" s="369"/>
      <c r="G92" s="19">
        <v>0</v>
      </c>
      <c r="H92" s="3">
        <f t="shared" si="1"/>
        <v>0</v>
      </c>
    </row>
    <row r="93" spans="1:8" s="1" customFormat="1" ht="24.95" customHeight="1" x14ac:dyDescent="0.2">
      <c r="A93" s="13"/>
      <c r="B93" s="13"/>
      <c r="C93" s="31">
        <v>3.5</v>
      </c>
      <c r="D93" s="18" t="s">
        <v>425</v>
      </c>
      <c r="E93" s="170" t="s">
        <v>574</v>
      </c>
      <c r="F93" s="369"/>
      <c r="G93" s="19">
        <v>0</v>
      </c>
      <c r="H93" s="3">
        <f t="shared" si="1"/>
        <v>0</v>
      </c>
    </row>
    <row r="94" spans="1:8" s="1" customFormat="1" ht="24.95" customHeight="1" x14ac:dyDescent="0.2">
      <c r="A94" s="13"/>
      <c r="B94" s="13"/>
      <c r="C94" s="31">
        <v>3.5</v>
      </c>
      <c r="D94" s="18" t="s">
        <v>426</v>
      </c>
      <c r="E94" s="170" t="s">
        <v>574</v>
      </c>
      <c r="F94" s="369"/>
      <c r="G94" s="19">
        <v>0</v>
      </c>
      <c r="H94" s="3">
        <f t="shared" si="1"/>
        <v>0</v>
      </c>
    </row>
    <row r="95" spans="1:8" s="1" customFormat="1" ht="24.95" customHeight="1" x14ac:dyDescent="0.2">
      <c r="A95" s="13"/>
      <c r="B95" s="13"/>
      <c r="C95" s="31">
        <v>3.5</v>
      </c>
      <c r="D95" s="18" t="s">
        <v>427</v>
      </c>
      <c r="E95" s="170" t="s">
        <v>574</v>
      </c>
      <c r="F95" s="369"/>
      <c r="G95" s="19">
        <v>0</v>
      </c>
      <c r="H95" s="3">
        <f t="shared" si="1"/>
        <v>0</v>
      </c>
    </row>
    <row r="96" spans="1:8" s="1" customFormat="1" ht="24.95" customHeight="1" x14ac:dyDescent="0.2">
      <c r="A96" s="13"/>
      <c r="B96" s="13"/>
      <c r="C96" s="31">
        <v>3.5</v>
      </c>
      <c r="D96" s="18" t="s">
        <v>428</v>
      </c>
      <c r="E96" s="170" t="s">
        <v>574</v>
      </c>
      <c r="F96" s="369"/>
      <c r="G96" s="19">
        <v>0</v>
      </c>
      <c r="H96" s="3">
        <f t="shared" si="1"/>
        <v>0</v>
      </c>
    </row>
    <row r="97" spans="1:8" s="1" customFormat="1" ht="24.95" customHeight="1" x14ac:dyDescent="0.2">
      <c r="A97" s="13"/>
      <c r="B97" s="13"/>
      <c r="C97" s="31">
        <v>3.5</v>
      </c>
      <c r="D97" s="18" t="s">
        <v>429</v>
      </c>
      <c r="E97" s="170" t="s">
        <v>574</v>
      </c>
      <c r="F97" s="369"/>
      <c r="G97" s="19">
        <v>0</v>
      </c>
      <c r="H97" s="3">
        <f t="shared" si="1"/>
        <v>0</v>
      </c>
    </row>
    <row r="98" spans="1:8" s="1" customFormat="1" ht="24.95" customHeight="1" x14ac:dyDescent="0.2">
      <c r="A98" s="13"/>
      <c r="B98" s="13"/>
      <c r="C98" s="31">
        <v>3.5</v>
      </c>
      <c r="D98" s="18" t="s">
        <v>430</v>
      </c>
      <c r="E98" s="170" t="s">
        <v>574</v>
      </c>
      <c r="F98" s="369"/>
      <c r="G98" s="19">
        <v>0</v>
      </c>
      <c r="H98" s="3">
        <f t="shared" si="1"/>
        <v>0</v>
      </c>
    </row>
    <row r="99" spans="1:8" s="1" customFormat="1" ht="24.95" customHeight="1" x14ac:dyDescent="0.2">
      <c r="A99" s="97" t="s">
        <v>13</v>
      </c>
      <c r="B99" s="97" t="s">
        <v>33</v>
      </c>
      <c r="C99" s="97" t="s">
        <v>12</v>
      </c>
      <c r="D99" s="97" t="s">
        <v>11</v>
      </c>
      <c r="E99" s="61" t="s">
        <v>597</v>
      </c>
      <c r="F99" s="112" t="s">
        <v>51</v>
      </c>
      <c r="G99" s="98">
        <v>0</v>
      </c>
      <c r="H99" s="3">
        <v>0</v>
      </c>
    </row>
    <row r="100" spans="1:8" s="1" customFormat="1" ht="24.95" customHeight="1" x14ac:dyDescent="0.2">
      <c r="A100" s="13"/>
      <c r="B100" s="13"/>
      <c r="C100" s="13">
        <v>4</v>
      </c>
      <c r="D100" s="18" t="s">
        <v>423</v>
      </c>
      <c r="E100" s="170" t="s">
        <v>574</v>
      </c>
      <c r="F100" s="113"/>
      <c r="G100" s="19">
        <v>3.29</v>
      </c>
      <c r="H100" s="3">
        <f t="shared" si="1"/>
        <v>0</v>
      </c>
    </row>
    <row r="101" spans="1:8" s="1" customFormat="1" ht="24.95" customHeight="1" x14ac:dyDescent="0.2">
      <c r="A101" s="13"/>
      <c r="B101" s="13"/>
      <c r="C101" s="13">
        <v>4</v>
      </c>
      <c r="D101" s="18" t="s">
        <v>424</v>
      </c>
      <c r="E101" s="170" t="s">
        <v>574</v>
      </c>
      <c r="F101" s="113"/>
      <c r="G101" s="19">
        <v>3.29</v>
      </c>
      <c r="H101" s="3">
        <f t="shared" si="1"/>
        <v>0</v>
      </c>
    </row>
    <row r="102" spans="1:8" s="1" customFormat="1" ht="24.95" customHeight="1" x14ac:dyDescent="0.2">
      <c r="A102" s="13"/>
      <c r="B102" s="13"/>
      <c r="C102" s="13">
        <v>4</v>
      </c>
      <c r="D102" s="18" t="s">
        <v>425</v>
      </c>
      <c r="E102" s="170" t="s">
        <v>574</v>
      </c>
      <c r="F102" s="113"/>
      <c r="G102" s="19">
        <v>3.29</v>
      </c>
      <c r="H102" s="3">
        <f t="shared" si="1"/>
        <v>0</v>
      </c>
    </row>
    <row r="103" spans="1:8" s="1" customFormat="1" ht="24.95" customHeight="1" x14ac:dyDescent="0.2">
      <c r="A103" s="13"/>
      <c r="B103" s="13"/>
      <c r="C103" s="13">
        <v>4</v>
      </c>
      <c r="D103" s="18" t="s">
        <v>426</v>
      </c>
      <c r="E103" s="170" t="s">
        <v>574</v>
      </c>
      <c r="F103" s="113"/>
      <c r="G103" s="19">
        <v>3.29</v>
      </c>
      <c r="H103" s="3">
        <f t="shared" si="1"/>
        <v>0</v>
      </c>
    </row>
    <row r="104" spans="1:8" s="1" customFormat="1" ht="24.95" customHeight="1" x14ac:dyDescent="0.2">
      <c r="A104" s="13"/>
      <c r="B104" s="13"/>
      <c r="C104" s="13">
        <v>4</v>
      </c>
      <c r="D104" s="18" t="s">
        <v>427</v>
      </c>
      <c r="E104" s="170" t="s">
        <v>574</v>
      </c>
      <c r="F104" s="113"/>
      <c r="G104" s="19">
        <v>3.29</v>
      </c>
      <c r="H104" s="3">
        <f t="shared" si="1"/>
        <v>0</v>
      </c>
    </row>
    <row r="105" spans="1:8" s="1" customFormat="1" ht="24.95" customHeight="1" x14ac:dyDescent="0.2">
      <c r="A105" s="13"/>
      <c r="B105" s="13"/>
      <c r="C105" s="13">
        <v>4</v>
      </c>
      <c r="D105" s="18" t="s">
        <v>428</v>
      </c>
      <c r="E105" s="170" t="s">
        <v>574</v>
      </c>
      <c r="F105" s="113"/>
      <c r="G105" s="19">
        <v>3.29</v>
      </c>
      <c r="H105" s="3">
        <f t="shared" si="1"/>
        <v>0</v>
      </c>
    </row>
    <row r="106" spans="1:8" s="1" customFormat="1" ht="24.95" customHeight="1" x14ac:dyDescent="0.2">
      <c r="A106" s="13"/>
      <c r="B106" s="13"/>
      <c r="C106" s="13">
        <v>4</v>
      </c>
      <c r="D106" s="18" t="s">
        <v>429</v>
      </c>
      <c r="E106" s="170" t="s">
        <v>574</v>
      </c>
      <c r="F106" s="113"/>
      <c r="G106" s="19">
        <v>3.29</v>
      </c>
      <c r="H106" s="3">
        <f t="shared" si="1"/>
        <v>0</v>
      </c>
    </row>
    <row r="107" spans="1:8" s="1" customFormat="1" ht="24.95" customHeight="1" x14ac:dyDescent="0.2">
      <c r="A107" s="13"/>
      <c r="B107" s="13"/>
      <c r="C107" s="13">
        <v>4</v>
      </c>
      <c r="D107" s="18" t="s">
        <v>430</v>
      </c>
      <c r="E107" s="170" t="s">
        <v>574</v>
      </c>
      <c r="F107" s="113"/>
      <c r="G107" s="19">
        <v>3.29</v>
      </c>
      <c r="H107" s="3">
        <f t="shared" si="1"/>
        <v>0</v>
      </c>
    </row>
    <row r="108" spans="1:8" s="1" customFormat="1" ht="24.95" customHeight="1" x14ac:dyDescent="0.2">
      <c r="A108" s="97" t="s">
        <v>13</v>
      </c>
      <c r="B108" s="97" t="s">
        <v>33</v>
      </c>
      <c r="C108" s="97" t="s">
        <v>12</v>
      </c>
      <c r="D108" s="97" t="s">
        <v>11</v>
      </c>
      <c r="E108" s="61" t="s">
        <v>189</v>
      </c>
      <c r="F108" s="112" t="s">
        <v>51</v>
      </c>
      <c r="G108" s="98">
        <v>0</v>
      </c>
      <c r="H108" s="3">
        <v>0</v>
      </c>
    </row>
    <row r="109" spans="1:8" s="1" customFormat="1" ht="24.95" customHeight="1" x14ac:dyDescent="0.2">
      <c r="A109" s="13"/>
      <c r="B109" s="13"/>
      <c r="C109" s="13">
        <v>5</v>
      </c>
      <c r="D109" s="18" t="s">
        <v>423</v>
      </c>
      <c r="E109" s="170" t="s">
        <v>574</v>
      </c>
      <c r="F109" s="113"/>
      <c r="G109" s="19">
        <v>0</v>
      </c>
      <c r="H109" s="3">
        <f t="shared" si="1"/>
        <v>0</v>
      </c>
    </row>
    <row r="110" spans="1:8" s="1" customFormat="1" ht="24.95" customHeight="1" x14ac:dyDescent="0.2">
      <c r="A110" s="13"/>
      <c r="B110" s="13"/>
      <c r="C110" s="193">
        <v>5</v>
      </c>
      <c r="D110" s="18" t="s">
        <v>424</v>
      </c>
      <c r="E110" s="170" t="s">
        <v>574</v>
      </c>
      <c r="F110" s="113"/>
      <c r="G110" s="19">
        <v>0</v>
      </c>
      <c r="H110" s="3">
        <f t="shared" si="1"/>
        <v>0</v>
      </c>
    </row>
    <row r="111" spans="1:8" s="1" customFormat="1" ht="24.95" customHeight="1" x14ac:dyDescent="0.2">
      <c r="A111" s="13"/>
      <c r="B111" s="13"/>
      <c r="C111" s="193">
        <v>5</v>
      </c>
      <c r="D111" s="18" t="s">
        <v>425</v>
      </c>
      <c r="E111" s="170" t="s">
        <v>574</v>
      </c>
      <c r="F111" s="113"/>
      <c r="G111" s="19">
        <v>0</v>
      </c>
      <c r="H111" s="3">
        <f t="shared" si="1"/>
        <v>0</v>
      </c>
    </row>
    <row r="112" spans="1:8" s="1" customFormat="1" ht="24.95" customHeight="1" x14ac:dyDescent="0.2">
      <c r="A112" s="13"/>
      <c r="B112" s="13"/>
      <c r="C112" s="193">
        <v>5</v>
      </c>
      <c r="D112" s="18" t="s">
        <v>426</v>
      </c>
      <c r="E112" s="170" t="s">
        <v>574</v>
      </c>
      <c r="F112" s="113"/>
      <c r="G112" s="19">
        <v>0</v>
      </c>
      <c r="H112" s="3">
        <f t="shared" si="1"/>
        <v>0</v>
      </c>
    </row>
    <row r="113" spans="1:8" s="1" customFormat="1" ht="24.95" customHeight="1" x14ac:dyDescent="0.2">
      <c r="A113" s="13"/>
      <c r="B113" s="13"/>
      <c r="C113" s="193">
        <v>5</v>
      </c>
      <c r="D113" s="18" t="s">
        <v>427</v>
      </c>
      <c r="E113" s="170" t="s">
        <v>574</v>
      </c>
      <c r="F113" s="113"/>
      <c r="G113" s="19">
        <v>0</v>
      </c>
      <c r="H113" s="3">
        <f t="shared" si="1"/>
        <v>0</v>
      </c>
    </row>
    <row r="114" spans="1:8" s="1" customFormat="1" ht="24.95" customHeight="1" x14ac:dyDescent="0.2">
      <c r="A114" s="13"/>
      <c r="B114" s="13"/>
      <c r="C114" s="193">
        <v>5</v>
      </c>
      <c r="D114" s="18" t="s">
        <v>428</v>
      </c>
      <c r="E114" s="170" t="s">
        <v>574</v>
      </c>
      <c r="F114" s="113"/>
      <c r="G114" s="19">
        <v>0</v>
      </c>
      <c r="H114" s="3">
        <f t="shared" si="1"/>
        <v>0</v>
      </c>
    </row>
    <row r="115" spans="1:8" s="1" customFormat="1" ht="24.95" customHeight="1" x14ac:dyDescent="0.2">
      <c r="A115" s="13"/>
      <c r="B115" s="13"/>
      <c r="C115" s="193">
        <v>5</v>
      </c>
      <c r="D115" s="18" t="s">
        <v>429</v>
      </c>
      <c r="E115" s="170" t="s">
        <v>574</v>
      </c>
      <c r="F115" s="113"/>
      <c r="G115" s="19">
        <v>0</v>
      </c>
      <c r="H115" s="3">
        <f t="shared" si="1"/>
        <v>0</v>
      </c>
    </row>
    <row r="116" spans="1:8" s="1" customFormat="1" ht="24.95" customHeight="1" x14ac:dyDescent="0.2">
      <c r="A116" s="15"/>
      <c r="B116" s="15"/>
      <c r="C116" s="193">
        <v>5</v>
      </c>
      <c r="D116" s="18" t="s">
        <v>430</v>
      </c>
      <c r="E116" s="170" t="s">
        <v>574</v>
      </c>
      <c r="F116" s="109"/>
      <c r="G116" s="19">
        <v>0</v>
      </c>
      <c r="H116" s="3">
        <f t="shared" si="1"/>
        <v>0</v>
      </c>
    </row>
    <row r="117" spans="1:8" s="1" customFormat="1" ht="24.95" customHeight="1" x14ac:dyDescent="0.2">
      <c r="A117" s="329" t="s">
        <v>143</v>
      </c>
      <c r="B117" s="330"/>
      <c r="C117" s="336" t="s">
        <v>144</v>
      </c>
      <c r="D117" s="337"/>
      <c r="E117" s="370" t="s">
        <v>221</v>
      </c>
      <c r="F117" s="372" t="s">
        <v>51</v>
      </c>
      <c r="G117" s="372" t="s">
        <v>14</v>
      </c>
      <c r="H117" s="3">
        <v>0</v>
      </c>
    </row>
    <row r="118" spans="1:8" s="1" customFormat="1" ht="24.95" customHeight="1" x14ac:dyDescent="0.2">
      <c r="A118" s="110" t="s">
        <v>13</v>
      </c>
      <c r="B118" s="22" t="s">
        <v>33</v>
      </c>
      <c r="C118" s="22" t="s">
        <v>12</v>
      </c>
      <c r="D118" s="22" t="s">
        <v>11</v>
      </c>
      <c r="E118" s="371"/>
      <c r="F118" s="373"/>
      <c r="G118" s="373"/>
      <c r="H118" s="3">
        <v>0</v>
      </c>
    </row>
    <row r="119" spans="1:8" s="1" customFormat="1" ht="24.95" customHeight="1" x14ac:dyDescent="0.2">
      <c r="A119" s="13"/>
      <c r="B119" s="13"/>
      <c r="C119" s="13">
        <v>2</v>
      </c>
      <c r="D119" s="344"/>
      <c r="E119" s="18" t="s">
        <v>222</v>
      </c>
      <c r="F119" s="18"/>
      <c r="G119" s="19">
        <v>0</v>
      </c>
      <c r="H119" s="3">
        <f t="shared" si="1"/>
        <v>0</v>
      </c>
    </row>
    <row r="120" spans="1:8" s="1" customFormat="1" ht="24.95" customHeight="1" x14ac:dyDescent="0.2">
      <c r="A120" s="13">
        <v>0</v>
      </c>
      <c r="B120" s="13"/>
      <c r="C120" s="13">
        <v>3</v>
      </c>
      <c r="D120" s="345"/>
      <c r="E120" s="18" t="s">
        <v>222</v>
      </c>
      <c r="F120" s="18"/>
      <c r="G120" s="19">
        <v>0</v>
      </c>
      <c r="H120" s="3">
        <f t="shared" si="1"/>
        <v>0</v>
      </c>
    </row>
    <row r="121" spans="1:8" s="1" customFormat="1" ht="24.95" customHeight="1" x14ac:dyDescent="0.2">
      <c r="A121" s="13">
        <v>0</v>
      </c>
      <c r="B121" s="13"/>
      <c r="C121" s="13">
        <v>4</v>
      </c>
      <c r="D121" s="345"/>
      <c r="E121" s="18" t="s">
        <v>222</v>
      </c>
      <c r="F121" s="18"/>
      <c r="G121" s="19">
        <v>0</v>
      </c>
      <c r="H121" s="3">
        <f t="shared" si="1"/>
        <v>0</v>
      </c>
    </row>
    <row r="122" spans="1:8" s="1" customFormat="1" ht="24.95" customHeight="1" x14ac:dyDescent="0.2">
      <c r="A122" s="13">
        <v>0</v>
      </c>
      <c r="B122" s="13"/>
      <c r="C122" s="13">
        <v>5</v>
      </c>
      <c r="D122" s="346"/>
      <c r="E122" s="18" t="s">
        <v>222</v>
      </c>
      <c r="F122" s="18"/>
      <c r="G122" s="19">
        <v>0</v>
      </c>
      <c r="H122" s="3">
        <f t="shared" si="1"/>
        <v>0</v>
      </c>
    </row>
    <row r="123" spans="1:8" ht="20.25" x14ac:dyDescent="0.3">
      <c r="A123" s="312" t="s">
        <v>15</v>
      </c>
      <c r="B123" s="312"/>
      <c r="C123" s="312"/>
      <c r="D123" s="312"/>
      <c r="E123" s="312"/>
      <c r="F123" s="312"/>
      <c r="G123" s="312"/>
      <c r="H123" s="73">
        <f>SUM(H14:H122)</f>
        <v>0</v>
      </c>
    </row>
    <row r="124" spans="1:8" ht="23.25" x14ac:dyDescent="0.2">
      <c r="A124" s="313" t="s">
        <v>51</v>
      </c>
      <c r="B124" s="313"/>
      <c r="C124" s="313"/>
      <c r="D124" s="313"/>
      <c r="E124" s="313"/>
      <c r="F124" s="313"/>
      <c r="G124" s="313"/>
      <c r="H124" s="313"/>
    </row>
    <row r="125" spans="1:8" ht="23.25" x14ac:dyDescent="0.2">
      <c r="A125" s="314" t="s">
        <v>36</v>
      </c>
      <c r="B125" s="314"/>
      <c r="C125" s="314"/>
      <c r="D125" s="314"/>
      <c r="E125" s="314"/>
      <c r="F125" s="314"/>
      <c r="G125" s="314"/>
      <c r="H125" s="314"/>
    </row>
  </sheetData>
  <mergeCells count="27">
    <mergeCell ref="A125:H125"/>
    <mergeCell ref="A5:H5"/>
    <mergeCell ref="A6:H6"/>
    <mergeCell ref="A123:G123"/>
    <mergeCell ref="A124:H124"/>
    <mergeCell ref="A7:B7"/>
    <mergeCell ref="H7:H8"/>
    <mergeCell ref="C117:D117"/>
    <mergeCell ref="E117:E118"/>
    <mergeCell ref="D119:D122"/>
    <mergeCell ref="C7:D7"/>
    <mergeCell ref="A117:B117"/>
    <mergeCell ref="G117:G118"/>
    <mergeCell ref="F91:F98"/>
    <mergeCell ref="F117:F118"/>
    <mergeCell ref="F14:F29"/>
    <mergeCell ref="F7:F8"/>
    <mergeCell ref="F73:F80"/>
    <mergeCell ref="F82:F89"/>
    <mergeCell ref="A1:H1"/>
    <mergeCell ref="A2:H2"/>
    <mergeCell ref="A3:H3"/>
    <mergeCell ref="A4:H4"/>
    <mergeCell ref="G7:G8"/>
    <mergeCell ref="E7:E8"/>
    <mergeCell ref="F35:F50"/>
    <mergeCell ref="F56:F71"/>
  </mergeCells>
  <phoneticPr fontId="31" type="noConversion"/>
  <hyperlinks>
    <hyperlink ref="A7:B7" location="Table_of_Contents" display="Table of Contents" xr:uid="{00000000-0004-0000-0700-000000000000}"/>
    <hyperlink ref="C7:D7" location="Additional_Items" display="Add Items" xr:uid="{00000000-0004-0000-0700-000001000000}"/>
    <hyperlink ref="A117:B117" location="Table_of_Contents" display="Table of Contents" xr:uid="{00000000-0004-0000-0700-000003000000}"/>
    <hyperlink ref="C117:D117" location="Additional_Items" display="Add Items" xr:uid="{00000000-0004-0000-0700-000004000000}"/>
    <hyperlink ref="A6:H6" location="Summary" display="Summary" xr:uid="{00000000-0004-0000-0700-000005000000}"/>
    <hyperlink ref="A124:H124" location="Summary" display="Summary" xr:uid="{00000000-0004-0000-0700-000006000000}"/>
    <hyperlink ref="F9" location="Summary" display="Summary" xr:uid="{00000000-0004-0000-0700-000007000000}"/>
    <hyperlink ref="F72" location="Summary" display="Summary" xr:uid="{00000000-0004-0000-0700-000008000000}"/>
    <hyperlink ref="F81" location="Summary" display="Summary" xr:uid="{00000000-0004-0000-0700-000009000000}"/>
    <hyperlink ref="F83" r:id="rId1" display="Product Sheet" xr:uid="{00000000-0004-0000-0700-00000A000000}"/>
    <hyperlink ref="F84" r:id="rId2" display="Product Sheet" xr:uid="{00000000-0004-0000-0700-00000B000000}"/>
    <hyperlink ref="F85" r:id="rId3" display="Product Sheet" xr:uid="{00000000-0004-0000-0700-00000C000000}"/>
    <hyperlink ref="F86" r:id="rId4" display="Product Sheet" xr:uid="{00000000-0004-0000-0700-00000D000000}"/>
    <hyperlink ref="F87" r:id="rId5" display="Product Sheet" xr:uid="{00000000-0004-0000-0700-00000E000000}"/>
    <hyperlink ref="F88" r:id="rId6" display="Product Sheet" xr:uid="{00000000-0004-0000-0700-00000F000000}"/>
    <hyperlink ref="F89" r:id="rId7" display="Product Sheet" xr:uid="{00000000-0004-0000-0700-000010000000}"/>
    <hyperlink ref="F90" location="Summary" display="Summary" xr:uid="{00000000-0004-0000-0700-000011000000}"/>
    <hyperlink ref="F99" location="Summary" display="Summary" xr:uid="{00000000-0004-0000-0700-000012000000}"/>
    <hyperlink ref="F108" location="Summary" display="Summary" xr:uid="{00000000-0004-0000-0700-000013000000}"/>
    <hyperlink ref="F30" location="Summary" display="Summary" xr:uid="{A32D620E-A491-407C-A661-BA7DEA9C5936}"/>
    <hyperlink ref="F51" location="Summary" display="Summary" xr:uid="{08BB453E-C2ED-4E83-BC3D-99BEA7584320}"/>
  </hyperlinks>
  <pageMargins left="0.75" right="0.75" top="1" bottom="1" header="0.5" footer="0.5"/>
  <pageSetup orientation="portrait" horizontalDpi="4294967293" verticalDpi="0" r:id="rId8"/>
  <headerFooter alignWithMargins="0"/>
  <drawing r:id="rId9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234F7-3922-4C30-8086-70C9C14658DD}">
  <dimension ref="A1:H19"/>
  <sheetViews>
    <sheetView showZeros="0" zoomScale="60" zoomScaleNormal="60" workbookViewId="0">
      <selection activeCell="A6" sqref="A6:B6"/>
    </sheetView>
  </sheetViews>
  <sheetFormatPr defaultRowHeight="12.75" x14ac:dyDescent="0.2"/>
  <cols>
    <col min="1" max="1" width="18.85546875" style="185" customWidth="1"/>
    <col min="2" max="2" width="17.28515625" style="185" customWidth="1"/>
    <col min="3" max="3" width="24" style="185" customWidth="1"/>
    <col min="4" max="4" width="37.7109375" style="185" customWidth="1"/>
    <col min="5" max="5" width="90.7109375" style="185" customWidth="1"/>
    <col min="6" max="6" width="32.7109375" style="185" customWidth="1"/>
    <col min="7" max="7" width="29.42578125" style="185" customWidth="1"/>
    <col min="8" max="8" width="29.85546875" style="185" customWidth="1"/>
    <col min="9" max="16384" width="9.140625" style="185"/>
  </cols>
  <sheetData>
    <row r="1" spans="1:8" ht="30" x14ac:dyDescent="0.2">
      <c r="A1" s="303" t="s">
        <v>1</v>
      </c>
      <c r="B1" s="303"/>
      <c r="C1" s="303"/>
      <c r="D1" s="303"/>
      <c r="E1" s="303"/>
      <c r="F1" s="303"/>
      <c r="G1" s="303"/>
      <c r="H1" s="303"/>
    </row>
    <row r="2" spans="1:8" ht="42" customHeight="1" x14ac:dyDescent="0.2">
      <c r="A2" s="304" t="s">
        <v>358</v>
      </c>
      <c r="B2" s="304"/>
      <c r="C2" s="304"/>
      <c r="D2" s="304"/>
      <c r="E2" s="304"/>
      <c r="F2" s="304"/>
      <c r="G2" s="304"/>
      <c r="H2" s="304"/>
    </row>
    <row r="3" spans="1:8" ht="30" customHeight="1" x14ac:dyDescent="0.2">
      <c r="A3" s="305" t="s">
        <v>587</v>
      </c>
      <c r="B3" s="305"/>
      <c r="C3" s="305"/>
      <c r="D3" s="305"/>
      <c r="E3" s="305"/>
      <c r="F3" s="305"/>
      <c r="G3" s="305"/>
      <c r="H3" s="305"/>
    </row>
    <row r="4" spans="1:8" ht="30" customHeight="1" x14ac:dyDescent="0.2">
      <c r="A4" s="309"/>
      <c r="B4" s="309"/>
      <c r="C4" s="309"/>
      <c r="D4" s="309"/>
      <c r="E4" s="309"/>
      <c r="F4" s="309"/>
      <c r="G4" s="309"/>
      <c r="H4" s="309"/>
    </row>
    <row r="5" spans="1:8" ht="30" customHeight="1" x14ac:dyDescent="0.2">
      <c r="A5" s="308" t="s">
        <v>51</v>
      </c>
      <c r="B5" s="308"/>
      <c r="C5" s="308"/>
      <c r="D5" s="308"/>
      <c r="E5" s="308"/>
      <c r="F5" s="308"/>
      <c r="G5" s="308"/>
      <c r="H5" s="308"/>
    </row>
    <row r="6" spans="1:8" s="1" customFormat="1" ht="30" customHeight="1" x14ac:dyDescent="0.2">
      <c r="A6" s="368" t="s">
        <v>143</v>
      </c>
      <c r="B6" s="368"/>
      <c r="C6" s="356" t="s">
        <v>144</v>
      </c>
      <c r="D6" s="356"/>
      <c r="E6" s="374" t="s">
        <v>587</v>
      </c>
      <c r="F6" s="348" t="s">
        <v>43</v>
      </c>
      <c r="G6" s="276" t="s">
        <v>14</v>
      </c>
      <c r="H6" s="276" t="s">
        <v>15</v>
      </c>
    </row>
    <row r="7" spans="1:8" s="1" customFormat="1" ht="30" customHeight="1" x14ac:dyDescent="0.2">
      <c r="A7" s="348" t="s">
        <v>13</v>
      </c>
      <c r="B7" s="348" t="s">
        <v>33</v>
      </c>
      <c r="C7" s="348" t="s">
        <v>12</v>
      </c>
      <c r="D7" s="348" t="s">
        <v>11</v>
      </c>
      <c r="E7" s="375"/>
      <c r="F7" s="348"/>
      <c r="G7" s="276"/>
      <c r="H7" s="276"/>
    </row>
    <row r="8" spans="1:8" s="187" customFormat="1" ht="30" customHeight="1" x14ac:dyDescent="0.2">
      <c r="A8" s="348"/>
      <c r="B8" s="348"/>
      <c r="C8" s="348"/>
      <c r="D8" s="348"/>
      <c r="E8" s="343"/>
      <c r="F8" s="348"/>
      <c r="G8" s="276"/>
      <c r="H8" s="276"/>
    </row>
    <row r="9" spans="1:8" s="1" customFormat="1" ht="30" customHeight="1" x14ac:dyDescent="0.2">
      <c r="A9" s="22" t="s">
        <v>13</v>
      </c>
      <c r="B9" s="22" t="s">
        <v>33</v>
      </c>
      <c r="C9" s="22" t="s">
        <v>12</v>
      </c>
      <c r="D9" s="22" t="s">
        <v>11</v>
      </c>
      <c r="E9" s="121" t="s">
        <v>588</v>
      </c>
      <c r="F9" s="112" t="s">
        <v>51</v>
      </c>
      <c r="G9" s="184" t="s">
        <v>14</v>
      </c>
      <c r="H9" s="184" t="s">
        <v>15</v>
      </c>
    </row>
    <row r="10" spans="1:8" s="1" customFormat="1" ht="30" customHeight="1" x14ac:dyDescent="0.2">
      <c r="A10" s="188">
        <v>0</v>
      </c>
      <c r="B10" s="188"/>
      <c r="C10" s="37" t="s">
        <v>563</v>
      </c>
      <c r="D10" s="36" t="s">
        <v>589</v>
      </c>
      <c r="E10" s="183" t="s">
        <v>590</v>
      </c>
      <c r="F10" s="376"/>
      <c r="G10" s="19">
        <v>3.5</v>
      </c>
      <c r="H10" s="78">
        <f t="shared" ref="H10:H16" si="0">A10*G10</f>
        <v>0</v>
      </c>
    </row>
    <row r="11" spans="1:8" s="1" customFormat="1" ht="30" customHeight="1" x14ac:dyDescent="0.2">
      <c r="A11" s="188">
        <v>0</v>
      </c>
      <c r="B11" s="188"/>
      <c r="C11" s="37" t="s">
        <v>308</v>
      </c>
      <c r="D11" s="36" t="s">
        <v>589</v>
      </c>
      <c r="E11" s="183" t="s">
        <v>590</v>
      </c>
      <c r="F11" s="377"/>
      <c r="G11" s="19">
        <v>5.5</v>
      </c>
      <c r="H11" s="78">
        <f t="shared" si="0"/>
        <v>0</v>
      </c>
    </row>
    <row r="12" spans="1:8" s="1" customFormat="1" ht="30" customHeight="1" x14ac:dyDescent="0.2">
      <c r="A12" s="188">
        <v>0</v>
      </c>
      <c r="B12" s="188"/>
      <c r="C12" s="37" t="s">
        <v>541</v>
      </c>
      <c r="D12" s="36" t="s">
        <v>589</v>
      </c>
      <c r="E12" s="183" t="s">
        <v>590</v>
      </c>
      <c r="F12" s="378"/>
      <c r="G12" s="19">
        <v>10</v>
      </c>
      <c r="H12" s="78">
        <f t="shared" si="0"/>
        <v>0</v>
      </c>
    </row>
    <row r="13" spans="1:8" s="1" customFormat="1" ht="30" customHeight="1" x14ac:dyDescent="0.2">
      <c r="A13" s="22" t="s">
        <v>13</v>
      </c>
      <c r="B13" s="22" t="s">
        <v>33</v>
      </c>
      <c r="C13" s="22" t="s">
        <v>12</v>
      </c>
      <c r="D13" s="22" t="s">
        <v>11</v>
      </c>
      <c r="E13" s="121" t="s">
        <v>591</v>
      </c>
      <c r="F13" s="112" t="s">
        <v>51</v>
      </c>
      <c r="G13" s="184" t="s">
        <v>14</v>
      </c>
      <c r="H13" s="184">
        <v>0</v>
      </c>
    </row>
    <row r="14" spans="1:8" s="1" customFormat="1" ht="30" customHeight="1" x14ac:dyDescent="0.2">
      <c r="A14" s="188">
        <v>0</v>
      </c>
      <c r="B14" s="188"/>
      <c r="C14" s="37" t="s">
        <v>592</v>
      </c>
      <c r="D14" s="36" t="s">
        <v>593</v>
      </c>
      <c r="E14" s="183" t="s">
        <v>594</v>
      </c>
      <c r="F14" s="376"/>
      <c r="G14" s="19">
        <v>1.99</v>
      </c>
      <c r="H14" s="78">
        <f>A14*G14</f>
        <v>0</v>
      </c>
    </row>
    <row r="15" spans="1:8" s="1" customFormat="1" ht="30" customHeight="1" x14ac:dyDescent="0.2">
      <c r="A15" s="188">
        <v>0</v>
      </c>
      <c r="B15" s="188"/>
      <c r="C15" s="37" t="s">
        <v>592</v>
      </c>
      <c r="D15" s="36" t="s">
        <v>595</v>
      </c>
      <c r="E15" s="183" t="s">
        <v>594</v>
      </c>
      <c r="F15" s="377"/>
      <c r="G15" s="19">
        <v>1.99</v>
      </c>
      <c r="H15" s="78">
        <f>A15*G15</f>
        <v>0</v>
      </c>
    </row>
    <row r="16" spans="1:8" s="1" customFormat="1" ht="30" customHeight="1" x14ac:dyDescent="0.2">
      <c r="A16" s="188">
        <v>0</v>
      </c>
      <c r="B16" s="188"/>
      <c r="C16" s="37" t="s">
        <v>592</v>
      </c>
      <c r="D16" s="36" t="s">
        <v>596</v>
      </c>
      <c r="E16" s="183" t="s">
        <v>594</v>
      </c>
      <c r="F16" s="378"/>
      <c r="G16" s="19">
        <v>1.99</v>
      </c>
      <c r="H16" s="78">
        <f t="shared" si="0"/>
        <v>0</v>
      </c>
    </row>
    <row r="17" spans="1:8" ht="30" customHeight="1" x14ac:dyDescent="0.3">
      <c r="A17" s="312" t="s">
        <v>15</v>
      </c>
      <c r="B17" s="312"/>
      <c r="C17" s="312"/>
      <c r="D17" s="312"/>
      <c r="E17" s="312"/>
      <c r="F17" s="312"/>
      <c r="G17" s="312"/>
      <c r="H17" s="73">
        <f>SUM(H10:H16)</f>
        <v>0</v>
      </c>
    </row>
    <row r="18" spans="1:8" s="152" customFormat="1" ht="30" customHeight="1" x14ac:dyDescent="0.2">
      <c r="A18" s="379" t="s">
        <v>51</v>
      </c>
      <c r="B18" s="379"/>
      <c r="C18" s="379"/>
      <c r="D18" s="379"/>
      <c r="E18" s="379"/>
      <c r="F18" s="379"/>
      <c r="G18" s="379"/>
      <c r="H18" s="379"/>
    </row>
    <row r="19" spans="1:8" ht="30" customHeight="1" x14ac:dyDescent="0.2">
      <c r="A19" s="314" t="s">
        <v>36</v>
      </c>
      <c r="B19" s="314"/>
      <c r="C19" s="314"/>
      <c r="D19" s="314"/>
      <c r="E19" s="314"/>
      <c r="F19" s="314"/>
      <c r="G19" s="314"/>
      <c r="H19" s="314"/>
    </row>
  </sheetData>
  <mergeCells count="20">
    <mergeCell ref="F10:F12"/>
    <mergeCell ref="F14:F16"/>
    <mergeCell ref="A17:G17"/>
    <mergeCell ref="A18:H18"/>
    <mergeCell ref="A19:H19"/>
    <mergeCell ref="H6:H8"/>
    <mergeCell ref="A7:A8"/>
    <mergeCell ref="B7:B8"/>
    <mergeCell ref="C7:C8"/>
    <mergeCell ref="D7:D8"/>
    <mergeCell ref="E6:E8"/>
    <mergeCell ref="A6:B6"/>
    <mergeCell ref="C6:D6"/>
    <mergeCell ref="F6:F8"/>
    <mergeCell ref="G6:G8"/>
    <mergeCell ref="A1:H1"/>
    <mergeCell ref="A2:H2"/>
    <mergeCell ref="A3:H3"/>
    <mergeCell ref="A4:H4"/>
    <mergeCell ref="A5:H5"/>
  </mergeCells>
  <hyperlinks>
    <hyperlink ref="A6:B6" location="Table_of_Contents" display="Table of Contents" xr:uid="{A3653C1B-D0BA-4A9F-8B47-389710ED66E4}"/>
    <hyperlink ref="C6:D6" location="Additional_Items" display="Add Items" xr:uid="{D770F2FD-3181-4749-9C08-4EEE058DC135}"/>
    <hyperlink ref="A5:H5" location="Summary" display="Summary" xr:uid="{DE14EFD5-8893-4C84-B84B-2061DDFE41F1}"/>
    <hyperlink ref="A18:H18" location="Summary" display="Summary" xr:uid="{7C1B02FC-FDD8-4D97-9DF1-6880602AD9CA}"/>
    <hyperlink ref="F9" location="Summary" display="Summary" xr:uid="{AC012F39-182E-4B99-AD6A-92A2243AD350}"/>
    <hyperlink ref="F13" location="Summary" display="Summary" xr:uid="{D1CAC236-B5C0-4FA4-88D3-3A86EB0A999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50</vt:i4>
      </vt:variant>
    </vt:vector>
  </HeadingPairs>
  <TitlesOfParts>
    <vt:vector size="75" baseType="lpstr">
      <vt:lpstr>Contact</vt:lpstr>
      <vt:lpstr>Table of Contents</vt:lpstr>
      <vt:lpstr>Ant Jigs</vt:lpstr>
      <vt:lpstr>Bags - Plastic</vt:lpstr>
      <vt:lpstr>Beads</vt:lpstr>
      <vt:lpstr>Zip Lock Bags</vt:lpstr>
      <vt:lpstr>Casting Spoons</vt:lpstr>
      <vt:lpstr>Colorado Blades</vt:lpstr>
      <vt:lpstr>Eyes</vt:lpstr>
      <vt:lpstr>Propeller Blades</vt:lpstr>
      <vt:lpstr>Teardrops</vt:lpstr>
      <vt:lpstr>Spring Fasteners</vt:lpstr>
      <vt:lpstr>Willowleaf Blades</vt:lpstr>
      <vt:lpstr>Hooks</vt:lpstr>
      <vt:lpstr>Additional Materials</vt:lpstr>
      <vt:lpstr>French Blades</vt:lpstr>
      <vt:lpstr>Indianna Blades</vt:lpstr>
      <vt:lpstr>Clevises</vt:lpstr>
      <vt:lpstr>Kits</vt:lpstr>
      <vt:lpstr>Tools</vt:lpstr>
      <vt:lpstr>Sonic In-line Blades</vt:lpstr>
      <vt:lpstr>Spinner Shafts</vt:lpstr>
      <vt:lpstr>Split Rings</vt:lpstr>
      <vt:lpstr>Die Cut Tape</vt:lpstr>
      <vt:lpstr>Spinner Bodies</vt:lpstr>
      <vt:lpstr>Additional_Items</vt:lpstr>
      <vt:lpstr>ANIMAL_HAIR</vt:lpstr>
      <vt:lpstr>Ant_Jigs</vt:lpstr>
      <vt:lpstr>Antelope</vt:lpstr>
      <vt:lpstr>Antron_Yarn</vt:lpstr>
      <vt:lpstr>Badger_Hackle_3____5__50g</vt:lpstr>
      <vt:lpstr>Badger_Hair</vt:lpstr>
      <vt:lpstr>Bags</vt:lpstr>
      <vt:lpstr>BEADS</vt:lpstr>
      <vt:lpstr>BODY_MATERIALS</vt:lpstr>
      <vt:lpstr>CASTING_SPOONS</vt:lpstr>
      <vt:lpstr>CLEVISES</vt:lpstr>
      <vt:lpstr>COLORADO_BLADES</vt:lpstr>
      <vt:lpstr>COLORADO_METAL_BLADES</vt:lpstr>
      <vt:lpstr>COLORADO_NEWFOUNDLAND_BLADES</vt:lpstr>
      <vt:lpstr>Cortland_Fly_Lines</vt:lpstr>
      <vt:lpstr>Danville_Nylon_Stretch</vt:lpstr>
      <vt:lpstr>DIE_CUT_TAPE</vt:lpstr>
      <vt:lpstr>Egg_Yarn</vt:lpstr>
      <vt:lpstr>EYES</vt:lpstr>
      <vt:lpstr>FLY_LINES</vt:lpstr>
      <vt:lpstr>FRENCH_METAL_BLADES</vt:lpstr>
      <vt:lpstr>Hooks</vt:lpstr>
      <vt:lpstr>INDIANA_METAL_BLADES</vt:lpstr>
      <vt:lpstr>KITS</vt:lpstr>
      <vt:lpstr>LURES</vt:lpstr>
      <vt:lpstr>Mallard_Breast</vt:lpstr>
      <vt:lpstr>Maxima_Leader</vt:lpstr>
      <vt:lpstr>Metal_Beads</vt:lpstr>
      <vt:lpstr>Metallic_Piping</vt:lpstr>
      <vt:lpstr>Order_Summary</vt:lpstr>
      <vt:lpstr>Plastic_Beads</vt:lpstr>
      <vt:lpstr>PROPELLER_BLADES</vt:lpstr>
      <vt:lpstr>Red___White_Lures</vt:lpstr>
      <vt:lpstr>Schlappen_5____7__3g</vt:lpstr>
      <vt:lpstr>Soft_Hackle_1_8_oz.</vt:lpstr>
      <vt:lpstr>Sonic_In_Line_Blades</vt:lpstr>
      <vt:lpstr>Spey_Hackle</vt:lpstr>
      <vt:lpstr>SPINNER_BODIES</vt:lpstr>
      <vt:lpstr>SPINNER_SHAFTS</vt:lpstr>
      <vt:lpstr>SPLIT_RINGS</vt:lpstr>
      <vt:lpstr>SPRING_FASTENERS</vt:lpstr>
      <vt:lpstr>Summary</vt:lpstr>
      <vt:lpstr>Table_of_Contents</vt:lpstr>
      <vt:lpstr>Teardrops</vt:lpstr>
      <vt:lpstr>Uni_Glo_Yarn</vt:lpstr>
      <vt:lpstr>Uni_Yarn</vt:lpstr>
      <vt:lpstr>WILLOWLEAF_METAL_BLADES</vt:lpstr>
      <vt:lpstr>WIRE_SHAFTS</vt:lpstr>
      <vt:lpstr>Zip_Lock_Bags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John Sheppard</dc:creator>
  <cp:lastModifiedBy>John Sheppard</cp:lastModifiedBy>
  <cp:lastPrinted>2017-03-03T00:47:07Z</cp:lastPrinted>
  <dcterms:created xsi:type="dcterms:W3CDTF">2005-04-06T08:53:51Z</dcterms:created>
  <dcterms:modified xsi:type="dcterms:W3CDTF">2022-03-30T21:04:37Z</dcterms:modified>
</cp:coreProperties>
</file>