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flies4fishing\Excel Order Forms\"/>
    </mc:Choice>
  </mc:AlternateContent>
  <xr:revisionPtr revIDLastSave="0" documentId="13_ncr:1_{7132E2CA-A6B4-4581-BDA1-BF28B8F45EBD}" xr6:coauthVersionLast="47" xr6:coauthVersionMax="47" xr10:uidLastSave="{00000000-0000-0000-0000-000000000000}"/>
  <bookViews>
    <workbookView xWindow="-120" yWindow="-120" windowWidth="20730" windowHeight="11160" firstSheet="16" activeTab="20" xr2:uid="{00000000-000D-0000-FFFF-FFFF00000000}"/>
  </bookViews>
  <sheets>
    <sheet name="Contact Information" sheetId="9" r:id="rId1"/>
    <sheet name="Table of Contents" sheetId="10" r:id="rId2"/>
    <sheet name="Fishing Butlers" sheetId="33" r:id="rId3"/>
    <sheet name="Additional Items" sheetId="34" r:id="rId4"/>
    <sheet name="Line Tamer" sheetId="36" r:id="rId5"/>
    <sheet name="Telescopic Rods" sheetId="38" r:id="rId6"/>
    <sheet name="Trout Rod Combos" sheetId="39" r:id="rId7"/>
    <sheet name="Trout Reels" sheetId="37" r:id="rId8"/>
    <sheet name="Waders" sheetId="31" r:id="rId9"/>
    <sheet name="Vests" sheetId="32" r:id="rId10"/>
    <sheet name="Wading Accessories" sheetId="25" r:id="rId11"/>
    <sheet name="Rod &amp; Reel Combos" sheetId="30" r:id="rId12"/>
    <sheet name="Hooks" sheetId="27" r:id="rId13"/>
    <sheet name="Swivels" sheetId="28" r:id="rId14"/>
    <sheet name="Fly Rods" sheetId="29" r:id="rId15"/>
    <sheet name="Floater Vest" sheetId="26" r:id="rId16"/>
    <sheet name="Insect Repellant" sheetId="23" r:id="rId17"/>
    <sheet name="Line Dressing &amp; Floatants" sheetId="24" r:id="rId18"/>
    <sheet name="Today's Special" sheetId="11" r:id="rId19"/>
    <sheet name="Backing" sheetId="22" r:id="rId20"/>
    <sheet name="Fly Lines" sheetId="12" r:id="rId21"/>
    <sheet name="Fly Boxes" sheetId="15" r:id="rId22"/>
    <sheet name="Fly Reels" sheetId="16" r:id="rId23"/>
    <sheet name="Rainwear" sheetId="35" r:id="rId24"/>
    <sheet name="Bug Jackets" sheetId="21" r:id="rId25"/>
    <sheet name="Nets" sheetId="20" r:id="rId26"/>
    <sheet name="Misc" sheetId="19" r:id="rId27"/>
    <sheet name="Wading Staffs" sheetId="18" r:id="rId28"/>
    <sheet name="Wading Boots" sheetId="17" r:id="rId29"/>
    <sheet name="Lures" sheetId="14" r:id="rId30"/>
    <sheet name="Leader Materials" sheetId="13" r:id="rId31"/>
  </sheets>
  <externalReferences>
    <externalReference r:id="rId32"/>
  </externalReferences>
  <definedNames>
    <definedName name="Acetone">'Contact Information'!#REF!</definedName>
    <definedName name="Acid_Dyes">'Contact Information'!#REF!</definedName>
    <definedName name="Add_Items">'Additional Items'!$A$3</definedName>
    <definedName name="Additional_Items">'Additional Items'!#REF!</definedName>
    <definedName name="Airframe_Fly_Reel">'Fly Reels'!#REF!</definedName>
    <definedName name="American_Hen_Saddles">'Contact Information'!#REF!</definedName>
    <definedName name="Amherst_Pheasant_Head_No._1">'Contact Information'!#REF!</definedName>
    <definedName name="Anglers_Choice">'Contact Information'!#REF!</definedName>
    <definedName name="Anglers_Choice_Hooks">'Contact Information'!#REF!</definedName>
    <definedName name="Anglers_Choice_Saddles">'Contact Information'!#REF!</definedName>
    <definedName name="Anglers_Choice_Saddles___Natural_Colors">'Leader Materials'!$E$9</definedName>
    <definedName name="ANIMAL_HAIR">'Today''s Special'!$E$8</definedName>
    <definedName name="Antelope">'Contact Information'!#REF!</definedName>
    <definedName name="Antron_Dubbing">'Contact Information'!#REF!</definedName>
    <definedName name="Antron_Yarn">Lures!$E$9</definedName>
    <definedName name="BACKING">Backing!$E$7</definedName>
    <definedName name="Badger_Hackle_3____5__50g">'Leader Materials'!$E$12</definedName>
    <definedName name="Badger_Hair">'Contact Information'!#REF!</definedName>
    <definedName name="BAGS">'Fly Boxes'!$E$7</definedName>
    <definedName name="Bead_Heads">'Fly Reels'!#REF!</definedName>
    <definedName name="BEADS___EYES">'Fly Reels'!$E$7</definedName>
    <definedName name="Bear_Hair">'Today''s Special'!$E$9</definedName>
    <definedName name="Beaver">'Contact Information'!#REF!</definedName>
    <definedName name="Berkley_XL_Leader">'Leader Materials'!$E$9</definedName>
    <definedName name="BNug_Jackets">'Bug Jackets'!$E$7</definedName>
    <definedName name="Bobbin_Cradle">'Contact Information'!#REF!</definedName>
    <definedName name="Bobbin_Threader">'Contact Information'!#REF!</definedName>
    <definedName name="Bobbins">'Wading Boots'!$D$3</definedName>
    <definedName name="Bodkin">'Contact Information'!#REF!</definedName>
    <definedName name="BODY_MATERIALS">Lures!$E$7</definedName>
    <definedName name="BOOKS">'Contact Information'!#REF!</definedName>
    <definedName name="Bucktails">'Contact Information'!#REF!</definedName>
    <definedName name="BUG___MOSQUITO_JACKETS">'Bug Jackets'!$E$7</definedName>
    <definedName name="Bug_Jackets">'Bug Jackets'!$E$7</definedName>
    <definedName name="Calf_Body_Hair">'Contact Information'!#REF!</definedName>
    <definedName name="Calf_Tails">'Contact Information'!#REF!</definedName>
    <definedName name="Caribou">'Contact Information'!#REF!</definedName>
    <definedName name="Chinese">'Contact Information'!#REF!</definedName>
    <definedName name="Chinese_Cock_Necks">'Contact Information'!#REF!</definedName>
    <definedName name="Cortland_Fly_Lines">'Contact Information'!#REF!</definedName>
    <definedName name="Crystal_Chenille">'Contact Information'!#REF!</definedName>
    <definedName name="Crystal_Egg_Balls">'Contact Information'!#REF!</definedName>
    <definedName name="Daiichi">Nets!$F$9</definedName>
    <definedName name="Danville_4_Strand_Fluorescent_Floss">'Contact Information'!#REF!</definedName>
    <definedName name="Danville_4_Strand_Regular">'Contact Information'!#REF!</definedName>
    <definedName name="Danville_Floss">'Contact Information'!#REF!</definedName>
    <definedName name="Danville_Fluorescent_Wool">'Contact Information'!#REF!</definedName>
    <definedName name="Danville_Nylon_Stretch">Lures!$E$12</definedName>
    <definedName name="Danville_Threads">Waders!$E$9</definedName>
    <definedName name="Deer_Hair_Natural">'Contact Information'!#REF!</definedName>
    <definedName name="DNA_Frosty_Fish_Fiber">'Contact Information'!#REF!</definedName>
    <definedName name="DNA_Holo_Fusion">'Contact Information'!#REF!</definedName>
    <definedName name="Dubbing_Needle">'Contact Information'!#REF!</definedName>
    <definedName name="Dubbing_Spinner_Set">'Contact Information'!#REF!</definedName>
    <definedName name="Duck_Quills">'Contact Information'!#REF!</definedName>
    <definedName name="DYES">'Contact Information'!#REF!</definedName>
    <definedName name="Egg_Yarn">Lures!$E$10</definedName>
    <definedName name="FEATHERS">'Leader Materials'!$E$7</definedName>
    <definedName name="Fibetts">'Contact Information'!#REF!</definedName>
    <definedName name="Fish_Skulls">'Fly Reels'!$E$20</definedName>
    <definedName name="FISHING_BUTLERS">'Fishing Butlers'!$D$7</definedName>
    <definedName name="Fl._Rayon_Chenile">'Contact Information'!#REF!</definedName>
    <definedName name="Fl._Speckled_Chenille">'Contact Information'!#REF!</definedName>
    <definedName name="Flash_Holographic_Tinsel">'Contact Information'!#REF!</definedName>
    <definedName name="Flashabou___Regular">'Contact Information'!#REF!</definedName>
    <definedName name="Fleece_Fly_Patch">Misc!$E$11</definedName>
    <definedName name="Flexament">'Contact Information'!#REF!</definedName>
    <definedName name="Flexament_Thinner">'Contact Information'!#REF!</definedName>
    <definedName name="FLOATER_VEST">'Floater Vest'!$E$7</definedName>
    <definedName name="Fly_Boxes">'Fly Boxes'!$E$7</definedName>
    <definedName name="Fly_Foam___Sheets">'Contact Information'!#REF!</definedName>
    <definedName name="Fly_Lines">'Fly Lines'!$E$8</definedName>
    <definedName name="Fly_Reels">'Fly Reels'!$E$7</definedName>
    <definedName name="Fly_Rods">'Fly Rods'!$E$7</definedName>
    <definedName name="FLY_TYING_KITS">'Contact Information'!#REF!</definedName>
    <definedName name="Fox_Brown_Squirrel_Tails">'Contact Information'!#REF!</definedName>
    <definedName name="Frostbite">'Contact Information'!#REF!</definedName>
    <definedName name="Gink">'Line Dressing &amp; Floatants'!$E$12</definedName>
    <definedName name="Goat_Hair_White">'Contact Information'!#REF!</definedName>
    <definedName name="Golden_Pheasant_Skill">'Contact Information'!#REF!</definedName>
    <definedName name="Golden_Pheasant_Skin">'Contact Information'!#REF!</definedName>
    <definedName name="Goose_Quills">'Contact Information'!#REF!</definedName>
    <definedName name="Griffin_Vise">Misc!$F$16</definedName>
    <definedName name="Griffin_Vises">Misc!$E$16</definedName>
    <definedName name="Grouse_Feathers">'Leader Materials'!$E$26</definedName>
    <definedName name="HACKLE">'Contact Information'!#REF!</definedName>
    <definedName name="Hackle_Guards">'Contact Information'!#REF!</definedName>
    <definedName name="Hackle_Pliers">'Wading Boots'!#REF!</definedName>
    <definedName name="Hair_Packer">'Contact Information'!#REF!</definedName>
    <definedName name="Hair_Stacker">'Contact Information'!#REF!</definedName>
    <definedName name="Hair_Tamping_Tool">'Contact Information'!#REF!</definedName>
    <definedName name="Half_Hitch_Tool">'Contact Information'!#REF!</definedName>
    <definedName name="Half_Round_Rib">'Contact Information'!#REF!</definedName>
    <definedName name="Hare_s_Mask_with_Ears">'Contact Information'!#REF!</definedName>
    <definedName name="Hare_s_Mask_without_Ears">'Contact Information'!#REF!</definedName>
    <definedName name="Hare_tron_Dubbing">'Contact Information'!#REF!</definedName>
    <definedName name="HEAD_CEMENTS___THINNERS">'Contact Information'!#REF!</definedName>
    <definedName name="Holographic_Tinsel">'Contact Information'!#REF!</definedName>
    <definedName name="HOOKS">Hooks!$E$7</definedName>
    <definedName name="Hot_Tails">'Contact Information'!#REF!</definedName>
    <definedName name="IMI_Seal_Dubbing">'Contact Information'!#REF!</definedName>
    <definedName name="Insect_Repellant">'Insect Repellant'!$E$7</definedName>
    <definedName name="JC_Capes">'Contact Information'!#REF!</definedName>
    <definedName name="Kevlar_Threads">'Contact Information'!#REF!</definedName>
    <definedName name="Killer_Caddis_Beads">'Fly Reels'!$E$14</definedName>
    <definedName name="KORKERS">'Wading Boots'!$D$3</definedName>
    <definedName name="KORKERS_WADING_BOOTS___ACCESSORIES">'Wading Boots'!$D$1</definedName>
    <definedName name="Krystal_Flash">'Contact Information'!#REF!</definedName>
    <definedName name="Krystal_Flash_Chenille">'Contact Information'!#REF!</definedName>
    <definedName name="Lacquer_Applicator">'Contact Information'!#REF!</definedName>
    <definedName name="Lead_Wire">'Contact Information'!#REF!</definedName>
    <definedName name="Leader_Material">'Leader Materials'!$E$7</definedName>
    <definedName name="LEADER_MATERIALS">'Leader Materials'!$E$7</definedName>
    <definedName name="Lemon_Woodduck">'Contact Information'!#REF!</definedName>
    <definedName name="Line_Dressings">'Line Dressing &amp; Floatants'!$E$7</definedName>
    <definedName name="LINE_DRESSINGS___FLOATANTS">'Line Dressing &amp; Floatants'!$E$7</definedName>
    <definedName name="Line_Dressings_and_Floatants">'Line Dressing &amp; Floatants'!$E$7</definedName>
    <definedName name="Line_Dressings_Fly_Floatants">'Line Dressing &amp; Floatants'!$E$7</definedName>
    <definedName name="LINE_TAMER">'Line Tamer'!$C$7</definedName>
    <definedName name="Loon_UV_Curing_Light">'Contact Information'!#REF!</definedName>
    <definedName name="Loon_UV_Fly_Finish">'Contact Information'!#REF!</definedName>
    <definedName name="LURES">Lures!$E$7</definedName>
    <definedName name="Mallard_Breast">'Leader Materials'!$E$18</definedName>
    <definedName name="Marabou">'Contact Information'!#REF!</definedName>
    <definedName name="Markers">'Contact Information'!#REF!</definedName>
    <definedName name="Materials_Clip">'Contact Information'!#REF!</definedName>
    <definedName name="Maxima_Leader">'Leader Materials'!$E$10</definedName>
    <definedName name="Maxima_Monofilament">'Leader Materials'!$E$20</definedName>
    <definedName name="Metallic_Piping">Lures!$E$14</definedName>
    <definedName name="Metz">'Contact Information'!#REF!</definedName>
    <definedName name="Metz_Hen_Necks">'Contact Information'!#REF!</definedName>
    <definedName name="Metz_Hen_Saddles">'Contact Information'!#REF!</definedName>
    <definedName name="Metz_Magnum_Saddles">'Contact Information'!#REF!</definedName>
    <definedName name="Metz_Soft_Hackle">'Leader Materials'!$E$11</definedName>
    <definedName name="Micro_Tinsel">'Contact Information'!#REF!</definedName>
    <definedName name="MISC.">Misc!$E$7</definedName>
    <definedName name="Moose_Hair">'Contact Information'!#REF!</definedName>
    <definedName name="Mustad">'Insect Repellant'!$F$12</definedName>
    <definedName name="Neer_Hair">'Contact Information'!#REF!</definedName>
    <definedName name="NETS">Nets!$E$7</definedName>
    <definedName name="Nubby_Tack_Fly_Boxes">'Fly Boxes'!$E$14</definedName>
    <definedName name="Okuma_Fly_Reels">'Fly Reels'!$E$12</definedName>
    <definedName name="Order_Form">'Contact Information'!#REF!</definedName>
    <definedName name="Order_Summary">'Contact Information'!$B$32</definedName>
    <definedName name="Ostrich">'Contact Information'!#REF!</definedName>
    <definedName name="OTHER">'Contact Information'!#REF!</definedName>
    <definedName name="Ozark_Oak_Turkey_Quills">'Contact Information'!#REF!</definedName>
    <definedName name="Partridge">'Contact Information'!#REF!</definedName>
    <definedName name="Partridge_Feathers">'Leader Materials'!$E$25</definedName>
    <definedName name="Peacock">'Contact Information'!#REF!</definedName>
    <definedName name="Pflueger_President_Fly_Reels">'Fly Reels'!$E$19</definedName>
    <definedName name="Pflueger_Trion_Fly_Reel">'Fly Reels'!$E$16</definedName>
    <definedName name="Pflueger_Trion_Fly_Reels">'Fly Reels'!$E$16</definedName>
    <definedName name="PHEASANTS">'Contact Information'!#REF!</definedName>
    <definedName name="Plastic_Bags_1_1_2__x_5___100">'Fly Boxes'!$E$14</definedName>
    <definedName name="Plastic_Fly_Boxes">'Fly Boxes'!$E$12</definedName>
    <definedName name="Polar_Bear_Hair">'Contact Information'!#REF!</definedName>
    <definedName name="Polypropylene">'Contact Information'!#REF!</definedName>
    <definedName name="Pro_Lak">'Contact Information'!#REF!</definedName>
    <definedName name="Pro_Lak_Thinner">'Contact Information'!#REF!</definedName>
    <definedName name="Pseudo_Hackle">'Contact Information'!#REF!</definedName>
    <definedName name="Quill_Stems">'Contact Information'!#REF!</definedName>
    <definedName name="QUILLS">'Contact Information'!#REF!</definedName>
    <definedName name="RABBIT">'Contact Information'!#REF!</definedName>
    <definedName name="Rabbit_Fur_Dubbing">'Contact Information'!#REF!</definedName>
    <definedName name="Rabbit_Strips">'Contact Information'!#REF!</definedName>
    <definedName name="RAINWEAR">Rainwear!$E$7</definedName>
    <definedName name="Rayon_Chenille">'Contact Information'!#REF!</definedName>
    <definedName name="Red___White_Lures">Lures!$E$9</definedName>
    <definedName name="Ring_Neck_Pheasant_Skin_Male">'Contact Information'!#REF!</definedName>
    <definedName name="ROD___REEL_COMBO_CASES">'Rod &amp; Reel Combos'!$E$7</definedName>
    <definedName name="Rod_Reel_Combo_Cases">'Rod &amp; Reel Combos'!$E$7</definedName>
    <definedName name="Salmon_Fly_Hen_Necks">'Contact Information'!#REF!</definedName>
    <definedName name="Schlappen_5____7__3g">'Leader Materials'!$E$14</definedName>
    <definedName name="Scientific_Angler___Fly_Boxes">'Fly Boxes'!$E$9</definedName>
    <definedName name="Scientific_Angler_Fly_Lines">'Today''s Special'!$E$9</definedName>
    <definedName name="Scud_Backs">'Contact Information'!#REF!</definedName>
    <definedName name="Seal_Fur_Dubbing">'Contact Information'!#REF!</definedName>
    <definedName name="Short_Neck_Hackle">'Contact Information'!#REF!</definedName>
    <definedName name="Silver_Pheasant_Body_Feathers__12">'Contact Information'!#REF!</definedName>
    <definedName name="Silver_Strike">'Contact Information'!#REF!</definedName>
    <definedName name="Silver_Strike_Hooks">'Contact Information'!#REF!</definedName>
    <definedName name="SLS_Dubbing">'Contact Information'!#REF!</definedName>
    <definedName name="Snap_Hooks___each">Misc!$E$21</definedName>
    <definedName name="Soft_Hackle_1_8_oz.">'Leader Materials'!$E$16</definedName>
    <definedName name="Speckled_Chenille">'Contact Information'!#REF!</definedName>
    <definedName name="Spey_Hackle">'Leader Materials'!$E$17</definedName>
    <definedName name="Spool_Hands">'Contact Information'!#REF!</definedName>
    <definedName name="Squirre_Tails">'Contact Information'!#REF!</definedName>
    <definedName name="Squirrel_Tails">'Contact Information'!#REF!</definedName>
    <definedName name="Streamside">'Fly Rods'!$F$14</definedName>
    <definedName name="Strung_Saddle_Hackle_3____5">'Contact Information'!#REF!</definedName>
    <definedName name="Strung_Saddle_Hackle_6____8">'Contact Information'!#REF!</definedName>
    <definedName name="Summary">'Contact Information'!$B$32</definedName>
    <definedName name="Sunrise_Vise">Misc!$F$9</definedName>
    <definedName name="Sunrise_Vises">Misc!$E$9</definedName>
    <definedName name="Super_Lak">'Contact Information'!#REF!</definedName>
    <definedName name="Super_Sticky_Wax">'Contact Information'!#REF!</definedName>
    <definedName name="Swiss_Straw">'Contact Information'!#REF!</definedName>
    <definedName name="SWIVELS">Swivels!$E$7</definedName>
    <definedName name="System_Two_FDly_Reel">'Fly Reels'!#REF!</definedName>
    <definedName name="System_Two_Fly_Reel">'Fly Reels'!#REF!</definedName>
    <definedName name="Table_of_Contents">'Table of Contents'!$A$3</definedName>
    <definedName name="TAILS">'Contact Information'!#REF!</definedName>
    <definedName name="Teal_Duck">'Leader Materials'!$E$24</definedName>
    <definedName name="TELESCOPIC_RODS">'Telescopic Rods'!$D$7</definedName>
    <definedName name="Thread_Caddy">'Contact Information'!#REF!</definedName>
    <definedName name="THREADS">Waders!$E$7</definedName>
    <definedName name="Tiemco">'Rod &amp; Reel Combos'!$F$9</definedName>
    <definedName name="Today_s_Special">'Today''s Special'!$E$8</definedName>
    <definedName name="TOOLS">'Wading Boots'!$D$1</definedName>
    <definedName name="TROUT_REELS">'Trout Reels'!$C$7</definedName>
    <definedName name="TROUT_ROD_COMBOS">'Trout Rod Combos'!$D$7</definedName>
    <definedName name="Turkey_Quills">'Contact Information'!#REF!</definedName>
    <definedName name="Ultra_Chenille">'Contact Information'!#REF!</definedName>
    <definedName name="Uni_Box_Cabinet">'Contact Information'!#REF!</definedName>
    <definedName name="Uni_Flat_Embossed_Tinsel">'Contact Information'!#REF!</definedName>
    <definedName name="Uni_Floss">'Contact Information'!#REF!</definedName>
    <definedName name="Uni_Glo_Tinsel">'Contact Information'!#REF!</definedName>
    <definedName name="Uni_Glo_Yarn">Lures!$E$11</definedName>
    <definedName name="Uni_Mylar_Flat">'Contact Information'!#REF!</definedName>
    <definedName name="Uni_Oval_Tinsel">'Contact Information'!#REF!</definedName>
    <definedName name="Uni_Stretch">'Contact Information'!#REF!</definedName>
    <definedName name="Uni_Wire">'Contact Information'!#REF!</definedName>
    <definedName name="Uni_Yarn">Lures!$E$13</definedName>
    <definedName name="Unicord">'Contact Information'!#REF!</definedName>
    <definedName name="Unithreads">'Contact Information'!#REF!</definedName>
    <definedName name="UTC_Threads">'Contact Information'!#REF!</definedName>
    <definedName name="UTC_Tinsel">'Contact Information'!#REF!</definedName>
    <definedName name="UV_Micro_Polar_Chenille">'Contact Information'!#REF!</definedName>
    <definedName name="UV_PRODUCTS">'Contact Information'!#REF!</definedName>
    <definedName name="Veevus_Threads">'Contact Information'!#REF!</definedName>
    <definedName name="Veniard_Dyes">'Contact Information'!#REF!</definedName>
    <definedName name="Vests">Vests!$E$7</definedName>
    <definedName name="Vinyl_Cement">'Contact Information'!#REF!</definedName>
    <definedName name="Vinyl_Cement_Thinner">'Contact Information'!#REF!</definedName>
    <definedName name="VISES">Misc!$E$7</definedName>
    <definedName name="Waders">Waders!$E$7</definedName>
    <definedName name="Wading_Accessories">'Wading Accessories'!$E$7</definedName>
    <definedName name="WADING_BOOTS___ACCESSORIES">'Wading Boots'!$D$1</definedName>
    <definedName name="WADING_STAFFS">'Wading Staffs'!$E$7</definedName>
    <definedName name="Waste_Basket">'Contact Information'!#REF!</definedName>
    <definedName name="WAXES">'Contact Information'!#REF!</definedName>
    <definedName name="Web_Wing">'Contact Information'!#REF!</definedName>
    <definedName name="Whip_Finisher">'Contact Information'!#REF!</definedName>
    <definedName name="White_Tipped_Turkey_Quills">'Contact Information'!#REF!</definedName>
    <definedName name="Whiting">'Contact Information'!#REF!</definedName>
    <definedName name="Wing_Burners">'Contact Information'!#REF!</definedName>
    <definedName name="Wing_Cutters">'Contact Information'!#REF!</definedName>
    <definedName name="WING_MATERIALS">'Contact Information'!#REF!</definedName>
    <definedName name="Woodchuck_Hair">'Contact Information'!#REF!</definedName>
    <definedName name="Woodduck_Immitation">'Leader Materials'!$E$22</definedName>
    <definedName name="Zap_A_Gap">'Contact Information'!#REF!</definedName>
    <definedName name="Zip_Lock_Bags__100__2__x_2">'Fly Boxes'!$E$9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9" l="1"/>
  <c r="G9" i="39"/>
  <c r="G10" i="39"/>
  <c r="G12" i="39"/>
  <c r="H10" i="10"/>
  <c r="G9" i="33"/>
  <c r="G10" i="33"/>
  <c r="G11" i="33"/>
  <c r="G12" i="33"/>
  <c r="B18" i="10"/>
  <c r="H9" i="16"/>
  <c r="H10" i="16"/>
  <c r="H11" i="16"/>
  <c r="H12" i="16"/>
  <c r="H13" i="16"/>
  <c r="H14" i="16"/>
  <c r="H15" i="16"/>
  <c r="H16" i="16"/>
  <c r="H18" i="16"/>
  <c r="H19" i="16"/>
  <c r="H20" i="16"/>
  <c r="H21" i="16"/>
  <c r="F16" i="10"/>
  <c r="H9" i="31"/>
  <c r="H10" i="31"/>
  <c r="H46" i="31"/>
  <c r="H14" i="10"/>
  <c r="H12" i="31"/>
  <c r="H13" i="31"/>
  <c r="H14" i="31"/>
  <c r="H15" i="31"/>
  <c r="H16" i="31"/>
  <c r="H17" i="31"/>
  <c r="H18" i="31"/>
  <c r="H20" i="31"/>
  <c r="H21" i="31"/>
  <c r="H22" i="31"/>
  <c r="H23" i="31"/>
  <c r="H24" i="31"/>
  <c r="H26" i="31"/>
  <c r="H27" i="31"/>
  <c r="H28" i="31"/>
  <c r="H29" i="31"/>
  <c r="H30" i="31"/>
  <c r="H31" i="31"/>
  <c r="H33" i="31"/>
  <c r="H34" i="31"/>
  <c r="H35" i="31"/>
  <c r="H36" i="31"/>
  <c r="H37" i="31"/>
  <c r="H39" i="31"/>
  <c r="H40" i="31"/>
  <c r="H41" i="31"/>
  <c r="H42" i="31"/>
  <c r="H43" i="31"/>
  <c r="H44" i="31"/>
  <c r="H45" i="31"/>
  <c r="G9" i="11"/>
  <c r="H9" i="11"/>
  <c r="H10" i="11"/>
  <c r="H8" i="10"/>
  <c r="H9" i="24"/>
  <c r="H10" i="24"/>
  <c r="H17" i="24"/>
  <c r="D6" i="10"/>
  <c r="G11" i="39"/>
  <c r="G9" i="38"/>
  <c r="G10" i="38"/>
  <c r="G12" i="38"/>
  <c r="H7" i="10"/>
  <c r="H15" i="10"/>
  <c r="G11" i="38"/>
  <c r="F9" i="37"/>
  <c r="F10" i="37"/>
  <c r="F11" i="37"/>
  <c r="H9" i="10"/>
  <c r="I38" i="17"/>
  <c r="I36" i="17"/>
  <c r="I35" i="17"/>
  <c r="I34" i="17"/>
  <c r="I33" i="17"/>
  <c r="I32" i="17"/>
  <c r="I31" i="17"/>
  <c r="I30" i="17"/>
  <c r="I29" i="17"/>
  <c r="I28" i="17"/>
  <c r="I26" i="17"/>
  <c r="I25" i="17"/>
  <c r="I24" i="17"/>
  <c r="I23" i="17"/>
  <c r="I22" i="17"/>
  <c r="I21" i="17"/>
  <c r="I20" i="17"/>
  <c r="I19" i="17"/>
  <c r="I18" i="17"/>
  <c r="I16" i="17"/>
  <c r="I15" i="17"/>
  <c r="I14" i="17"/>
  <c r="I13" i="17"/>
  <c r="I12" i="17"/>
  <c r="I11" i="17"/>
  <c r="I10" i="17"/>
  <c r="F28" i="9"/>
  <c r="F9" i="36"/>
  <c r="F10" i="36"/>
  <c r="F11" i="36"/>
  <c r="D17" i="10"/>
  <c r="H10" i="35"/>
  <c r="H39" i="35"/>
  <c r="H38" i="35"/>
  <c r="H37" i="35"/>
  <c r="H36" i="35"/>
  <c r="H35" i="35"/>
  <c r="H34" i="35"/>
  <c r="H33" i="35"/>
  <c r="H31" i="35"/>
  <c r="H30" i="35"/>
  <c r="H29" i="35"/>
  <c r="H28" i="35"/>
  <c r="H27" i="35"/>
  <c r="H26" i="35"/>
  <c r="H25" i="35"/>
  <c r="H23" i="35"/>
  <c r="H22" i="35"/>
  <c r="H21" i="35"/>
  <c r="H20" i="35"/>
  <c r="H19" i="35"/>
  <c r="H18" i="35"/>
  <c r="H16" i="35"/>
  <c r="H15" i="35"/>
  <c r="H14" i="35"/>
  <c r="H13" i="35"/>
  <c r="H12" i="35"/>
  <c r="H11" i="35"/>
  <c r="H40" i="35"/>
  <c r="F15" i="10"/>
  <c r="H30" i="13"/>
  <c r="H10" i="19"/>
  <c r="H9" i="34"/>
  <c r="H12" i="34"/>
  <c r="B7" i="10"/>
  <c r="H10" i="34"/>
  <c r="H11" i="34"/>
  <c r="H14" i="32"/>
  <c r="H12" i="25"/>
  <c r="H10" i="30"/>
  <c r="H9" i="27"/>
  <c r="H16" i="27"/>
  <c r="H9" i="28"/>
  <c r="H18" i="28"/>
  <c r="H9" i="29"/>
  <c r="G9" i="26"/>
  <c r="H13" i="23"/>
  <c r="H16" i="24"/>
  <c r="H9" i="22"/>
  <c r="H11" i="22"/>
  <c r="H12" i="22"/>
  <c r="B10" i="10"/>
  <c r="H9" i="12"/>
  <c r="H9" i="15"/>
  <c r="H16" i="15"/>
  <c r="H9" i="21"/>
  <c r="H12" i="21"/>
  <c r="B11" i="10"/>
  <c r="H9" i="20"/>
  <c r="H11" i="20"/>
  <c r="F11" i="10"/>
  <c r="H37" i="19"/>
  <c r="H9" i="18"/>
  <c r="H10" i="18"/>
  <c r="H11" i="18"/>
  <c r="H16" i="10"/>
  <c r="H9" i="14"/>
  <c r="H10" i="12"/>
  <c r="H11" i="12"/>
  <c r="H12" i="12"/>
  <c r="H13" i="32"/>
  <c r="H12" i="32"/>
  <c r="H11" i="32"/>
  <c r="H10" i="32"/>
  <c r="H9" i="32"/>
  <c r="H15" i="32"/>
  <c r="H12" i="10" s="1"/>
  <c r="H9" i="30"/>
  <c r="H11" i="30"/>
  <c r="F17" i="10"/>
  <c r="H17" i="29"/>
  <c r="H16" i="29"/>
  <c r="H15" i="29"/>
  <c r="H14" i="29"/>
  <c r="H13" i="29"/>
  <c r="H12" i="29"/>
  <c r="H11" i="29"/>
  <c r="H18" i="29"/>
  <c r="D8" i="10"/>
  <c r="H10" i="29"/>
  <c r="H15" i="27"/>
  <c r="H14" i="27"/>
  <c r="H13" i="27"/>
  <c r="H12" i="27"/>
  <c r="H11" i="27"/>
  <c r="H17" i="27"/>
  <c r="D13" i="10"/>
  <c r="H10" i="27"/>
  <c r="G10" i="26"/>
  <c r="G11" i="26"/>
  <c r="B17" i="10"/>
  <c r="H11" i="25"/>
  <c r="H10" i="25"/>
  <c r="H9" i="25"/>
  <c r="H13" i="25"/>
  <c r="H17" i="10"/>
  <c r="H15" i="24"/>
  <c r="H14" i="24"/>
  <c r="H13" i="24"/>
  <c r="H12" i="24"/>
  <c r="H11" i="24"/>
  <c r="H12" i="23"/>
  <c r="H11" i="23"/>
  <c r="H10" i="23"/>
  <c r="H9" i="23"/>
  <c r="H14" i="23"/>
  <c r="F9" i="10"/>
  <c r="H10" i="22"/>
  <c r="H11" i="21"/>
  <c r="H10" i="21"/>
  <c r="H10" i="20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1" i="19"/>
  <c r="H38" i="19" s="1"/>
  <c r="F7" i="10" s="1"/>
  <c r="H20" i="19"/>
  <c r="H19" i="19"/>
  <c r="H18" i="19"/>
  <c r="H17" i="19"/>
  <c r="H16" i="19"/>
  <c r="H15" i="19"/>
  <c r="H14" i="19"/>
  <c r="H13" i="19"/>
  <c r="H12" i="19"/>
  <c r="H11" i="19"/>
  <c r="H9" i="19"/>
  <c r="H15" i="15"/>
  <c r="H14" i="15"/>
  <c r="H13" i="15"/>
  <c r="H12" i="15"/>
  <c r="H11" i="15"/>
  <c r="H10" i="15"/>
  <c r="H17" i="15"/>
  <c r="B20" i="10"/>
  <c r="H15" i="14"/>
  <c r="H14" i="14"/>
  <c r="H13" i="14"/>
  <c r="H12" i="14"/>
  <c r="H11" i="14"/>
  <c r="H10" i="14"/>
  <c r="H16" i="14"/>
  <c r="D18" i="10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31" i="13"/>
  <c r="D15" i="10"/>
  <c r="H9" i="13"/>
  <c r="E9" i="11"/>
  <c r="D9" i="11"/>
  <c r="C9" i="11"/>
  <c r="C29" i="9"/>
  <c r="C25" i="9"/>
  <c r="C26" i="9"/>
  <c r="C27" i="9"/>
  <c r="C28" i="9"/>
  <c r="C30" i="9"/>
  <c r="C31" i="9"/>
  <c r="F25" i="9"/>
  <c r="F26" i="9"/>
  <c r="F27" i="9"/>
  <c r="F29" i="9"/>
  <c r="F30" i="9"/>
  <c r="J31" i="9"/>
  <c r="I52" i="9"/>
  <c r="I37" i="9"/>
  <c r="J34" i="9"/>
  <c r="H13" i="12" l="1"/>
  <c r="D7" i="10" s="1"/>
  <c r="H22" i="10"/>
  <c r="J33" i="9" s="1"/>
  <c r="J48" i="9" s="1"/>
  <c r="A38" i="9" l="1"/>
  <c r="J50" i="9"/>
  <c r="J35" i="9" s="1"/>
  <c r="D49" i="9"/>
  <c r="J51" i="9" l="1"/>
  <c r="J36" i="9" l="1"/>
  <c r="J52" i="9"/>
  <c r="J37" i="9" s="1"/>
  <c r="J53" i="9" l="1"/>
  <c r="J38" i="9" s="1"/>
  <c r="J40" i="9" s="1"/>
  <c r="J55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Win7</author>
  </authors>
  <commentList>
    <comment ref="A37" authorId="0" shapeId="0" xr:uid="{00000000-0006-0000-0000-000001000000}">
      <text>
        <r>
          <rPr>
            <b/>
            <sz val="9"/>
            <color indexed="81"/>
            <rFont val="Tahoma"/>
          </rPr>
          <t>SPAWN members may receive a 10% discount on items not on special. Certain conditions apply.</t>
        </r>
      </text>
    </comment>
  </commentList>
</comments>
</file>

<file path=xl/sharedStrings.xml><?xml version="1.0" encoding="utf-8"?>
<sst xmlns="http://schemas.openxmlformats.org/spreadsheetml/2006/main" count="1127" uniqueCount="373">
  <si>
    <t>Total</t>
  </si>
  <si>
    <t>Straight Line Sports</t>
  </si>
  <si>
    <t>www.flies4fishing.com</t>
  </si>
  <si>
    <t>Description</t>
  </si>
  <si>
    <t>Amount</t>
  </si>
  <si>
    <t>Taxes</t>
  </si>
  <si>
    <t>mail@flies4fishing.com</t>
  </si>
  <si>
    <t>Total Without Taxes</t>
  </si>
  <si>
    <t>Gander, Newfoundland</t>
  </si>
  <si>
    <t>P.O. Box 172</t>
  </si>
  <si>
    <t>Business Number</t>
  </si>
  <si>
    <t>R113489454</t>
  </si>
  <si>
    <t>Color</t>
  </si>
  <si>
    <t>Size</t>
  </si>
  <si>
    <t>Qty</t>
  </si>
  <si>
    <t>Unit Price</t>
  </si>
  <si>
    <t>Net</t>
  </si>
  <si>
    <t>Telephone</t>
  </si>
  <si>
    <t>Email</t>
  </si>
  <si>
    <t>Payment Received</t>
  </si>
  <si>
    <t>Amount Due</t>
  </si>
  <si>
    <t>Postage</t>
  </si>
  <si>
    <t xml:space="preserve"> </t>
  </si>
  <si>
    <t>Payment Options</t>
  </si>
  <si>
    <t>All payments must be received prior to shipment.</t>
  </si>
  <si>
    <t>Visa</t>
  </si>
  <si>
    <t>Bank to Bank Transfer</t>
  </si>
  <si>
    <t>PayPal</t>
  </si>
  <si>
    <t>E-Transfer</t>
  </si>
  <si>
    <t>Cheque or Cash</t>
  </si>
  <si>
    <t>Cell</t>
  </si>
  <si>
    <t>Country</t>
  </si>
  <si>
    <t>* Discount</t>
  </si>
  <si>
    <t>Canada A1V 1W6</t>
  </si>
  <si>
    <t>Other</t>
  </si>
  <si>
    <t>Available</t>
  </si>
  <si>
    <t>Credit/Refund</t>
  </si>
  <si>
    <t>Fax</t>
  </si>
  <si>
    <t>Reset cells by entering the digit 0 (zero).</t>
  </si>
  <si>
    <t>COD (Canada Only)</t>
  </si>
  <si>
    <t>Name</t>
  </si>
  <si>
    <t>Address</t>
  </si>
  <si>
    <t>City Province/State</t>
  </si>
  <si>
    <t>Postal Code/Zip Code</t>
  </si>
  <si>
    <t>Comment</t>
  </si>
  <si>
    <t>Payment</t>
  </si>
  <si>
    <t>Ship to:</t>
  </si>
  <si>
    <t>Category</t>
  </si>
  <si>
    <t>Use Edit and Find to Search an Item</t>
  </si>
  <si>
    <t>International</t>
  </si>
  <si>
    <t>United States</t>
  </si>
  <si>
    <t>Canada</t>
  </si>
  <si>
    <t>Discount</t>
  </si>
  <si>
    <t>Payment Due</t>
  </si>
  <si>
    <t>Table of Contents</t>
  </si>
  <si>
    <t>Back to Table of Contents</t>
  </si>
  <si>
    <t>Order Summary</t>
  </si>
  <si>
    <t>Summary</t>
  </si>
  <si>
    <t>SPORT FISHING SUPPLIES</t>
  </si>
  <si>
    <t>Fly Lines</t>
  </si>
  <si>
    <t>FLY LINES</t>
  </si>
  <si>
    <t>Cortland 444</t>
  </si>
  <si>
    <t>Cortland 444SL</t>
  </si>
  <si>
    <t>Scientific Angler Sharkskin Magnum Taper</t>
  </si>
  <si>
    <t>Scientific Angler GPX Dry Tip Technology</t>
  </si>
  <si>
    <t>LEADER MATERIALS</t>
  </si>
  <si>
    <t>Leader Material</t>
  </si>
  <si>
    <t>Maxima 2 lb 27 yd</t>
  </si>
  <si>
    <t>Maxima 4 lb 27 yd</t>
  </si>
  <si>
    <t>Maxima 6 lb 27 yd</t>
  </si>
  <si>
    <t>Maxima 8 lb 27 yd</t>
  </si>
  <si>
    <t>Maxima 10 lb 27 yd</t>
  </si>
  <si>
    <t>Maxima 12 lb 27 yd</t>
  </si>
  <si>
    <t>Maxima 15 lb 27 yd</t>
  </si>
  <si>
    <t>Maxima 20 lb 27 yd</t>
  </si>
  <si>
    <t>Maxima 25 lb 27 yd</t>
  </si>
  <si>
    <t>Maxima 30 lb 27 yd</t>
  </si>
  <si>
    <t>Maxima Monofilament 280 yd 4 lb</t>
  </si>
  <si>
    <t>Maxima Monofilament 280 yd 6 lb</t>
  </si>
  <si>
    <t>Maxima Monofilament 280 yd 8 lb</t>
  </si>
  <si>
    <t>Maxima Monofilament 220 yd 10 lb</t>
  </si>
  <si>
    <t>Maxima Monofilament 220 yd 12 lb</t>
  </si>
  <si>
    <t>Maxima Monofilament 220 yd 15 lb</t>
  </si>
  <si>
    <t>Maxima Monofilament 250 yd 20 lb</t>
  </si>
  <si>
    <t>Berkley XL Leader 110 yd 8 lb</t>
  </si>
  <si>
    <t>Lures</t>
  </si>
  <si>
    <t>LURES</t>
  </si>
  <si>
    <t>Red &amp; White Lure 5"</t>
  </si>
  <si>
    <t>Red &amp; White Lure 4 1/4"</t>
  </si>
  <si>
    <t>Red &amp; White Lure 3 1/2"</t>
  </si>
  <si>
    <t>Red &amp; White Lure 2 3/4"</t>
  </si>
  <si>
    <t>Red &amp; White Lure 2 1/4"</t>
  </si>
  <si>
    <t>Red &amp; White Lure 1 3/4"</t>
  </si>
  <si>
    <t>Red &amp; White Lure 1 1/4"</t>
  </si>
  <si>
    <t>Cortland Leader Loops</t>
  </si>
  <si>
    <t>Barided Running Line</t>
  </si>
  <si>
    <t>Shrink Tubing per foot</t>
  </si>
  <si>
    <t>Fly Boxes</t>
  </si>
  <si>
    <t>FLY BOXES</t>
  </si>
  <si>
    <t>Fly Box</t>
  </si>
  <si>
    <t>Scientific Angler - Small</t>
  </si>
  <si>
    <t>Scientific Angler - Medium</t>
  </si>
  <si>
    <t>Scientific Angler - Large</t>
  </si>
  <si>
    <t>Plastic Fly Box - Small</t>
  </si>
  <si>
    <t>Plastic Fly Box  - Medium</t>
  </si>
  <si>
    <t>Nubby Tack NT202 (4 3/4" x 3" x 1")</t>
  </si>
  <si>
    <t>Nubby Tack NT102 (6" x 4" x 1")</t>
  </si>
  <si>
    <t>Nubby Tack NT400 (8" x 4" x 1 3/4")</t>
  </si>
  <si>
    <t>FLY REELS</t>
  </si>
  <si>
    <t>Fly Reels</t>
  </si>
  <si>
    <t>Fly Reel</t>
  </si>
  <si>
    <t>Pflueger Trion 1978</t>
  </si>
  <si>
    <t>Pflueger President 2087</t>
  </si>
  <si>
    <t>Pflueger President 2090</t>
  </si>
  <si>
    <t>Wading Boots</t>
  </si>
  <si>
    <t>Misc.</t>
  </si>
  <si>
    <t>Sheep Hat Band</t>
  </si>
  <si>
    <t>Fleece Fly Patch</t>
  </si>
  <si>
    <t>Foldable &amp; Telescopic 21" x 37" x 49"</t>
  </si>
  <si>
    <t>Regular Handle Dip Net 17" x 24" Long</t>
  </si>
  <si>
    <t>Mesh Bug Jacket</t>
  </si>
  <si>
    <t>Jacket</t>
  </si>
  <si>
    <t>Fishing Jacket</t>
  </si>
  <si>
    <t>Bug &amp; Mosquito Jacket</t>
  </si>
  <si>
    <t>Opticad Hat Flip-Focal 2 1/4 Power</t>
  </si>
  <si>
    <t>Opticad Hat Flip-Focal 2 3/4 Power</t>
  </si>
  <si>
    <t>Fanny Pack</t>
  </si>
  <si>
    <t>Polyethylene Fish Tubing 8" 20 feet</t>
  </si>
  <si>
    <t>Tie-Fast Knot Tyer</t>
  </si>
  <si>
    <t>Tie-Fast Knot Combo Tool</t>
  </si>
  <si>
    <t>Spider Wire</t>
  </si>
  <si>
    <t>Monofilament</t>
  </si>
  <si>
    <t>Backing</t>
  </si>
  <si>
    <t>Cortland Micron Backing 50 yd</t>
  </si>
  <si>
    <t>Cortland Micron Backing 100 yd</t>
  </si>
  <si>
    <t>Guidebrod Backing 50 yd</t>
  </si>
  <si>
    <t>Insect Repellant</t>
  </si>
  <si>
    <t>Mosquito Coils</t>
  </si>
  <si>
    <t>Muskol Liquid 40 mL</t>
  </si>
  <si>
    <t>Muskol Liquid  Pump 50 mL</t>
  </si>
  <si>
    <t>Muskol Aerosol 110g</t>
  </si>
  <si>
    <t>Muskol Aerosol 220g</t>
  </si>
  <si>
    <t>Line Dressing</t>
  </si>
  <si>
    <t>Silicote for Dry Flies</t>
  </si>
  <si>
    <t>Fly Dressing</t>
  </si>
  <si>
    <t>Gink for Bugs and Bombers</t>
  </si>
  <si>
    <t>Gink Holder</t>
  </si>
  <si>
    <t>Loon Royal Gel</t>
  </si>
  <si>
    <t>3M Fly Floatant</t>
  </si>
  <si>
    <t>Dry Fly Spray</t>
  </si>
  <si>
    <t>Wading Accessories</t>
  </si>
  <si>
    <t>Suspenders - Adjustable</t>
  </si>
  <si>
    <t>Nylon Felt Sole Kit</t>
  </si>
  <si>
    <t>Thermax Boot Style Socks</t>
  </si>
  <si>
    <t>Gravel Guards - Neoprene</t>
  </si>
  <si>
    <t>Aquaseal Wader Repair</t>
  </si>
  <si>
    <t>Eyelets (pkg/3)</t>
  </si>
  <si>
    <t>Nail Clippers - Medium</t>
  </si>
  <si>
    <t>MISC.</t>
  </si>
  <si>
    <t>Reel Cases</t>
  </si>
  <si>
    <t>Mucilin Line Dressing - Green Label</t>
  </si>
  <si>
    <t>Mucilin Line Dressing - Red Label</t>
  </si>
  <si>
    <t>NETS</t>
  </si>
  <si>
    <t>BUG &amp; MOSQUITO JACKETS</t>
  </si>
  <si>
    <t>BACKING</t>
  </si>
  <si>
    <t>INSECT REPELLANT</t>
  </si>
  <si>
    <t>LINE DRESSINGS &amp; FLOATANTS</t>
  </si>
  <si>
    <t>WADING ACCESSORIES</t>
  </si>
  <si>
    <t>FLOATER VEST</t>
  </si>
  <si>
    <t>Mustad Fisherman's (Inflatable)</t>
  </si>
  <si>
    <t>Vest</t>
  </si>
  <si>
    <t>CO2 Cartridge</t>
  </si>
  <si>
    <t>Cartridge</t>
  </si>
  <si>
    <t>Fexi Stream Light</t>
  </si>
  <si>
    <t>HOOKS</t>
  </si>
  <si>
    <t>Trout Hooks (pkg/10)</t>
  </si>
  <si>
    <t>Hooks</t>
  </si>
  <si>
    <t>Hooks Size 1/0 (100)</t>
  </si>
  <si>
    <t>Assorted Hooks #9935</t>
  </si>
  <si>
    <t>Hooks Size 1 (100)</t>
  </si>
  <si>
    <t>Hooks Size 2 (100)</t>
  </si>
  <si>
    <t>Hooks Size 4 (100)</t>
  </si>
  <si>
    <t>Hooks Size 5/0 (100)</t>
  </si>
  <si>
    <t>Hooks Size 7/0 (100)</t>
  </si>
  <si>
    <t>FLY RODS</t>
  </si>
  <si>
    <t>Fenwick Eagle Graphite GLC-806</t>
  </si>
  <si>
    <t>Fly Rod</t>
  </si>
  <si>
    <t>Cortland Graphite 9 ft 2 pc 9-10 wt</t>
  </si>
  <si>
    <t>Cortland Graphite 9 ft 2 pc 7-8 wt</t>
  </si>
  <si>
    <t>Cortland Graphite 9 ft 4 pc 9-10 wt</t>
  </si>
  <si>
    <t>ROD &amp; REEL COMBO CASES</t>
  </si>
  <si>
    <t>Single 9 1/2 Ft</t>
  </si>
  <si>
    <t>Rod Case</t>
  </si>
  <si>
    <t>Rod Bags Specify Rod Length</t>
  </si>
  <si>
    <t>Wire Leader - each</t>
  </si>
  <si>
    <t>Floats Size 1 3/4"</t>
  </si>
  <si>
    <t>Worm Boxes</t>
  </si>
  <si>
    <t>Rubber Repair Kit</t>
  </si>
  <si>
    <t>Neoprene Fishing Gloves</t>
  </si>
  <si>
    <t>Mosquito Head Net</t>
  </si>
  <si>
    <t>Cord for Sunglasses</t>
  </si>
  <si>
    <t>Wader Sandals</t>
  </si>
  <si>
    <t>Net Release</t>
  </si>
  <si>
    <t>Single 10 1/2 Ft</t>
  </si>
  <si>
    <t>WADERS</t>
  </si>
  <si>
    <t>Waders</t>
  </si>
  <si>
    <t>Gink</t>
  </si>
  <si>
    <t>Eyelets</t>
  </si>
  <si>
    <t>Snap Lock Steel Leaders 6" 95 lb (pkg/3)</t>
  </si>
  <si>
    <t>Neoprene Wader Patch</t>
  </si>
  <si>
    <t>Angler's Image Zinger</t>
  </si>
  <si>
    <t>Canadian Customers must also put a lowercase x in the cell front of their province or territory. Reset by entering the digit 0 (zero).</t>
  </si>
  <si>
    <t>Alberta</t>
  </si>
  <si>
    <t>Nova Scotia</t>
  </si>
  <si>
    <t>When you put a lowercase x in front of the Province or Territory the tax percentage will appear to the shaded area to the right.</t>
  </si>
  <si>
    <t>British Columbia</t>
  </si>
  <si>
    <t>Nunavut</t>
  </si>
  <si>
    <t>Manitoba</t>
  </si>
  <si>
    <t>Ontario</t>
  </si>
  <si>
    <t>New Brunswick</t>
  </si>
  <si>
    <t>Prince Edward Island</t>
  </si>
  <si>
    <t>Quebec</t>
  </si>
  <si>
    <t>Northwest Territories</t>
  </si>
  <si>
    <t>Saskatchewan</t>
  </si>
  <si>
    <t>Yukon</t>
  </si>
  <si>
    <t xml:space="preserve">The tax pecentage  according to you Province or Territory is </t>
  </si>
  <si>
    <r>
      <t xml:space="preserve">For tax purposes put a lowercase x in the cell next to your country. </t>
    </r>
    <r>
      <rPr>
        <b/>
        <sz val="16"/>
        <color indexed="10"/>
        <rFont val="Arial"/>
        <family val="2"/>
      </rPr>
      <t>Reset by entering the digit 0 (zero).</t>
    </r>
  </si>
  <si>
    <t>Okuma SLV89 Fly Reel</t>
  </si>
  <si>
    <t>Image</t>
  </si>
  <si>
    <t>Okuma SLV89 Spare Spool</t>
  </si>
  <si>
    <t>Okuma S89 Spare Spool</t>
  </si>
  <si>
    <t>Spare Spool</t>
  </si>
  <si>
    <t>Okuma S89 Fly Reel</t>
  </si>
  <si>
    <t>Okuma S1011 Fly Reel</t>
  </si>
  <si>
    <t>Okuma S1011 Spare Spool</t>
  </si>
  <si>
    <t>Add Items</t>
  </si>
  <si>
    <t>F:</t>
  </si>
  <si>
    <t>Aquaseal</t>
  </si>
  <si>
    <t>Fishing Butlers</t>
  </si>
  <si>
    <t>Fleece Patch</t>
  </si>
  <si>
    <t>Sunglasses</t>
  </si>
  <si>
    <t>Line Tamer</t>
  </si>
  <si>
    <t>Swivels</t>
  </si>
  <si>
    <t>Fly Floatants</t>
  </si>
  <si>
    <t>Bug Jackets</t>
  </si>
  <si>
    <t>M:</t>
  </si>
  <si>
    <t>G:</t>
  </si>
  <si>
    <t>V:</t>
  </si>
  <si>
    <t>Clippers</t>
  </si>
  <si>
    <t>Gloves</t>
  </si>
  <si>
    <t>Muskol</t>
  </si>
  <si>
    <t>H:</t>
  </si>
  <si>
    <t>N:</t>
  </si>
  <si>
    <t>O:</t>
  </si>
  <si>
    <t>Opticad</t>
  </si>
  <si>
    <t>Spinners</t>
  </si>
  <si>
    <t>W:</t>
  </si>
  <si>
    <t>A:</t>
  </si>
  <si>
    <t>S:</t>
  </si>
  <si>
    <t>B:</t>
  </si>
  <si>
    <t>C:</t>
  </si>
  <si>
    <t>R:</t>
  </si>
  <si>
    <t>Pflueger President 2078</t>
  </si>
  <si>
    <t>Fly Rods</t>
  </si>
  <si>
    <t>Nets</t>
  </si>
  <si>
    <t>Fenwick Graphite 9 ft 4 pc 5 wt Case/Reel Pouch</t>
  </si>
  <si>
    <t>Fenwick Graphite 9 ft 4 pc 8 wt Case/Reel Pouch</t>
  </si>
  <si>
    <t>Pflueger Trion 1956</t>
  </si>
  <si>
    <t>Product Sheet</t>
  </si>
  <si>
    <t>VESTS</t>
  </si>
  <si>
    <t>Floater's Vest</t>
  </si>
  <si>
    <t>Pflueuger Vest</t>
  </si>
  <si>
    <t>Mustang Floater's Vest</t>
  </si>
  <si>
    <t>Frogg Togg - Hellbender</t>
  </si>
  <si>
    <t>Fishing Jacket Vest</t>
  </si>
  <si>
    <t>Jacket/Vest</t>
  </si>
  <si>
    <t>Sierra Vest</t>
  </si>
  <si>
    <t>SWIVELS</t>
  </si>
  <si>
    <t>Snap Lock Swivels (12)</t>
  </si>
  <si>
    <t>Newfoundland and Labrador</t>
  </si>
  <si>
    <t>How to use Excel Order Forms</t>
  </si>
  <si>
    <t>1 →</t>
  </si>
  <si>
    <t>2 →</t>
  </si>
  <si>
    <t>3 ↓</t>
  </si>
  <si>
    <t>4 ↓</t>
  </si>
  <si>
    <t>5 ↓</t>
  </si>
  <si>
    <t>Today's Special</t>
  </si>
  <si>
    <r>
      <t xml:space="preserve">Date </t>
    </r>
    <r>
      <rPr>
        <b/>
        <sz val="16"/>
        <color indexed="10"/>
        <rFont val="Arial"/>
      </rPr>
      <t>→</t>
    </r>
  </si>
  <si>
    <r>
      <t xml:space="preserve">Put a lowercase x in the cell to the right if you are checking the availability and total cost </t>
    </r>
    <r>
      <rPr>
        <b/>
        <sz val="16"/>
        <color indexed="10"/>
        <rFont val="Arial"/>
      </rPr>
      <t>→</t>
    </r>
  </si>
  <si>
    <t>Membership No.</t>
  </si>
  <si>
    <r>
      <t xml:space="preserve">6 </t>
    </r>
    <r>
      <rPr>
        <b/>
        <sz val="18"/>
        <color indexed="10"/>
        <rFont val="Arial"/>
      </rPr>
      <t>→</t>
    </r>
  </si>
  <si>
    <t>7 ↓</t>
  </si>
  <si>
    <r>
      <t xml:space="preserve">If you plan to pickup your order, put an x in the cell to the right </t>
    </r>
    <r>
      <rPr>
        <b/>
        <sz val="16"/>
        <color indexed="10"/>
        <rFont val="Arial"/>
      </rPr>
      <t>→</t>
    </r>
  </si>
  <si>
    <r>
      <t xml:space="preserve">Payment can be made by E-transfer to </t>
    </r>
    <r>
      <rPr>
        <b/>
        <u/>
        <sz val="18"/>
        <color indexed="10"/>
        <rFont val="Arial"/>
        <family val="2"/>
      </rPr>
      <t>mail@flies4fishing.com</t>
    </r>
  </si>
  <si>
    <r>
      <t xml:space="preserve">Payment can be made to our PayPal account </t>
    </r>
    <r>
      <rPr>
        <b/>
        <u/>
        <sz val="18"/>
        <color indexed="10"/>
        <rFont val="Arial"/>
        <family val="2"/>
      </rPr>
      <t>u.can.buy@hotmail.com</t>
    </r>
  </si>
  <si>
    <t>FISHING BUTLERS</t>
  </si>
  <si>
    <t>Fishing Butler 12" Small (Set of 2)</t>
  </si>
  <si>
    <t>Fishing Butler 24" Medium (Set of 2)</t>
  </si>
  <si>
    <t>Fishing Butler 36" Large (Set of 2)</t>
  </si>
  <si>
    <t>Cortland Large Arbor</t>
  </si>
  <si>
    <t>Save and Email as an Attachment</t>
  </si>
  <si>
    <t>Wading Staffs</t>
  </si>
  <si>
    <t>WADING STAFFS</t>
  </si>
  <si>
    <t>Fly Tyers Wading Staff</t>
  </si>
  <si>
    <t>Zephr Wading Staff</t>
  </si>
  <si>
    <t>Hellbender II Stocking Foot Waders</t>
  </si>
  <si>
    <t>Anura Stockimg Foot Waders</t>
  </si>
  <si>
    <t>Guardian Breathable - Stocking Foot</t>
  </si>
  <si>
    <t>Guardian Waist Waders - Stocking Foot</t>
  </si>
  <si>
    <t>Premax Breathable Waders - Stocking Foot</t>
  </si>
  <si>
    <t>Duraweave Breathable Waders - Stocking Foot</t>
  </si>
  <si>
    <r>
      <t> </t>
    </r>
    <r>
      <rPr>
        <b/>
        <sz val="18"/>
        <color indexed="10"/>
        <rFont val="Arial"/>
      </rPr>
      <t>E:</t>
    </r>
  </si>
  <si>
    <t>CHECK THE PRODUCT SHEET LINK FOR LIST OF SIZES AND COLORS</t>
  </si>
  <si>
    <t>Small</t>
  </si>
  <si>
    <t>Medium</t>
  </si>
  <si>
    <t>Large</t>
  </si>
  <si>
    <t>Additional Items</t>
  </si>
  <si>
    <t>ADDITIONAL ITEMS</t>
  </si>
  <si>
    <t>Rod &amp; Reel Combo Cases</t>
  </si>
  <si>
    <t>NET</t>
  </si>
  <si>
    <t>Floater Vest</t>
  </si>
  <si>
    <t>TODAY'S SPECIAL</t>
  </si>
  <si>
    <t>MISC</t>
  </si>
  <si>
    <t>Misc</t>
  </si>
  <si>
    <t>WADING BOOTS</t>
  </si>
  <si>
    <t>LEADER MATERIAL</t>
  </si>
  <si>
    <t>K-L</t>
  </si>
  <si>
    <t>RAINWEAR</t>
  </si>
  <si>
    <t>Rainwear</t>
  </si>
  <si>
    <t>Ranpro Snapper Jacket (Green)</t>
  </si>
  <si>
    <t xml:space="preserve">S </t>
  </si>
  <si>
    <t>M</t>
  </si>
  <si>
    <t>L</t>
  </si>
  <si>
    <t>XL</t>
  </si>
  <si>
    <t>2XL</t>
  </si>
  <si>
    <t>3XL</t>
  </si>
  <si>
    <t>4XL</t>
  </si>
  <si>
    <t>Green</t>
  </si>
  <si>
    <t>Ranpro Snapper Pants (Green)</t>
  </si>
  <si>
    <t>Ranger Canadian Jacket (Green)</t>
  </si>
  <si>
    <t>Ranger Canadian Pants (Green)</t>
  </si>
  <si>
    <t>LINE TAMER</t>
  </si>
  <si>
    <t>Line Tamer for 27 yd Maxima Leader</t>
  </si>
  <si>
    <t>Line Tamer for Fly Tying Spools</t>
  </si>
  <si>
    <t>Compac Chest Waders - Felt Sole</t>
  </si>
  <si>
    <t>S</t>
  </si>
  <si>
    <t>XXL</t>
  </si>
  <si>
    <t>XXXL</t>
  </si>
  <si>
    <t>XXXXL</t>
  </si>
  <si>
    <t>Streamside Adventure Wading Boots with Felt Soles</t>
  </si>
  <si>
    <t>Streamside Spirit Wading Boots with Felt Soles</t>
  </si>
  <si>
    <t>Streamside Spirit Wading Boots with Rubber/Studded Soles</t>
  </si>
  <si>
    <t>Streamside Replacemnent Studs</t>
  </si>
  <si>
    <t>Streamside Replacement Studs</t>
  </si>
  <si>
    <t>T:</t>
  </si>
  <si>
    <t>Telescopic Rods</t>
  </si>
  <si>
    <t>Trout Reels</t>
  </si>
  <si>
    <t>TROUT REELS</t>
  </si>
  <si>
    <t>Stringer Spinning Reel</t>
  </si>
  <si>
    <t>Stringer Spincast Reel</t>
  </si>
  <si>
    <t>TELESCOPIC RODS</t>
  </si>
  <si>
    <t xml:space="preserve">6 ft. </t>
  </si>
  <si>
    <t>Spinning Rod - Medium/Light Duty</t>
  </si>
  <si>
    <t>Spincast Rod - Medium/Light Duty</t>
  </si>
  <si>
    <t>Trout Rod Combos</t>
  </si>
  <si>
    <t>TROUT ROD COMBOS</t>
  </si>
  <si>
    <t>Spinning Rod &amp; Reel Combo</t>
  </si>
  <si>
    <t>6 ft</t>
  </si>
  <si>
    <t>6 ft.</t>
  </si>
  <si>
    <t>Spincast Rod &amp; Reel Combo</t>
  </si>
  <si>
    <t>Reset cells  by entering the digit 0 (Zero).</t>
  </si>
  <si>
    <t>Snap Hooks</t>
  </si>
  <si>
    <t>Snap Hooks Bag of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</si>
</sst>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164" formatCode="mmmm\ d\,\ yyyy"/>
    <numFmt numFmtId="165" formatCode="&quot;$&quot;#,##0.00"/>
    <numFmt numFmtId="166" formatCode="0.000%"/>
    <numFmt numFmtId="167" formatCode="0.00000%"/>
  </numFmts>
  <fonts count="37" x14ac:knownFonts="1">
    <font>
      <sz val="10"/>
      <name val="Arial"/>
    </font>
    <font>
      <u/>
      <sz val="10"/>
      <color indexed="12"/>
      <name val="Arial"/>
    </font>
    <font>
      <b/>
      <sz val="16"/>
      <color indexed="8"/>
      <name val="Arial"/>
      <family val="2"/>
    </font>
    <font>
      <b/>
      <sz val="16"/>
      <name val="Arial"/>
      <family val="2"/>
    </font>
    <font>
      <b/>
      <u/>
      <sz val="16"/>
      <color indexed="8"/>
      <name val="Arial"/>
      <family val="2"/>
    </font>
    <font>
      <b/>
      <u/>
      <sz val="16"/>
      <color indexed="12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b/>
      <sz val="9"/>
      <color indexed="81"/>
      <name val="Tahoma"/>
    </font>
    <font>
      <b/>
      <sz val="16"/>
      <color indexed="10"/>
      <name val="Arial"/>
      <family val="2"/>
    </font>
    <font>
      <b/>
      <u/>
      <sz val="16"/>
      <color indexed="10"/>
      <name val="Arial"/>
      <family val="2"/>
    </font>
    <font>
      <b/>
      <sz val="16"/>
      <color indexed="12"/>
      <name val="Arial"/>
      <family val="2"/>
    </font>
    <font>
      <sz val="18"/>
      <name val="Arial"/>
    </font>
    <font>
      <b/>
      <sz val="18"/>
      <color indexed="10"/>
      <name val="Arial"/>
      <family val="2"/>
    </font>
    <font>
      <sz val="18"/>
      <name val="Arial"/>
      <family val="2"/>
    </font>
    <font>
      <u/>
      <sz val="18"/>
      <color indexed="12"/>
      <name val="Arial"/>
    </font>
    <font>
      <b/>
      <sz val="16"/>
      <color indexed="10"/>
      <name val="Arial"/>
    </font>
    <font>
      <b/>
      <sz val="18"/>
      <color indexed="10"/>
      <name val="Arial"/>
    </font>
    <font>
      <b/>
      <sz val="18"/>
      <color indexed="8"/>
      <name val="Arial"/>
      <family val="2"/>
    </font>
    <font>
      <b/>
      <u/>
      <sz val="18"/>
      <color indexed="12"/>
      <name val="Arial"/>
      <family val="2"/>
    </font>
    <font>
      <b/>
      <u/>
      <sz val="18"/>
      <color indexed="10"/>
      <name val="Arial"/>
      <family val="2"/>
    </font>
    <font>
      <b/>
      <u/>
      <sz val="16"/>
      <color indexed="12"/>
      <name val="Arial"/>
    </font>
    <font>
      <b/>
      <sz val="10"/>
      <name val="Arial"/>
      <family val="2"/>
    </font>
    <font>
      <b/>
      <sz val="20"/>
      <color indexed="8"/>
      <name val="Arial"/>
      <family val="2"/>
    </font>
    <font>
      <b/>
      <sz val="20"/>
      <color indexed="10"/>
      <name val="Arial"/>
      <family val="2"/>
    </font>
    <font>
      <sz val="24"/>
      <name val="Arial"/>
    </font>
    <font>
      <sz val="8"/>
      <name val="Arial"/>
    </font>
    <font>
      <b/>
      <sz val="18"/>
      <name val="Arial"/>
      <family val="2"/>
    </font>
    <font>
      <sz val="18"/>
      <color indexed="8"/>
      <name val="Arial"/>
    </font>
    <font>
      <b/>
      <sz val="14"/>
      <color indexed="8"/>
      <name val="Arial"/>
      <family val="2"/>
    </font>
    <font>
      <b/>
      <sz val="14"/>
      <name val="Arial"/>
      <family val="2"/>
    </font>
    <font>
      <u/>
      <sz val="16"/>
      <color indexed="12"/>
      <name val="Arial"/>
    </font>
    <font>
      <sz val="16"/>
      <name val="Arial"/>
    </font>
    <font>
      <b/>
      <sz val="16"/>
      <name val="Arial"/>
    </font>
    <font>
      <b/>
      <sz val="16"/>
      <color indexed="8"/>
      <name val="Arial"/>
    </font>
    <font>
      <sz val="18"/>
      <color indexed="8"/>
      <name val="Arial"/>
      <family val="2"/>
    </font>
    <font>
      <u/>
      <sz val="16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23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165" fontId="2" fillId="0" borderId="1" xfId="0" applyNumberFormat="1" applyFont="1" applyFill="1" applyBorder="1" applyAlignment="1" applyProtection="1">
      <alignment horizontal="right" vertical="center"/>
      <protection hidden="1"/>
    </xf>
    <xf numFmtId="165" fontId="2" fillId="0" borderId="2" xfId="0" applyNumberFormat="1" applyFont="1" applyFill="1" applyBorder="1" applyAlignment="1" applyProtection="1">
      <alignment horizontal="right" vertical="center"/>
      <protection hidden="1"/>
    </xf>
    <xf numFmtId="165" fontId="2" fillId="2" borderId="2" xfId="0" applyNumberFormat="1" applyFont="1" applyFill="1" applyBorder="1" applyAlignment="1" applyProtection="1">
      <alignment horizontal="right" vertical="center"/>
      <protection hidden="1"/>
    </xf>
    <xf numFmtId="165" fontId="2" fillId="0" borderId="2" xfId="0" applyNumberFormat="1" applyFont="1" applyBorder="1" applyAlignment="1" applyProtection="1">
      <alignment horizontal="right" vertical="center"/>
      <protection hidden="1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center" vertical="center"/>
    </xf>
    <xf numFmtId="165" fontId="2" fillId="4" borderId="2" xfId="0" applyNumberFormat="1" applyFont="1" applyFill="1" applyBorder="1" applyAlignment="1" applyProtection="1">
      <alignment horizontal="right" vertical="center"/>
      <protection hidden="1"/>
    </xf>
    <xf numFmtId="165" fontId="2" fillId="5" borderId="2" xfId="0" applyNumberFormat="1" applyFont="1" applyFill="1" applyBorder="1" applyAlignment="1" applyProtection="1">
      <alignment horizontal="right" vertical="center"/>
      <protection hidden="1"/>
    </xf>
    <xf numFmtId="0" fontId="2" fillId="6" borderId="2" xfId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165" fontId="2" fillId="3" borderId="2" xfId="0" applyNumberFormat="1" applyFont="1" applyFill="1" applyBorder="1" applyAlignment="1" applyProtection="1">
      <alignment horizontal="right" vertical="center"/>
      <protection locked="0" hidden="1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165" fontId="2" fillId="0" borderId="1" xfId="0" applyNumberFormat="1" applyFont="1" applyFill="1" applyBorder="1" applyAlignment="1" applyProtection="1">
      <alignment horizontal="right" vertical="center"/>
      <protection locked="0"/>
    </xf>
    <xf numFmtId="1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165" fontId="2" fillId="0" borderId="2" xfId="0" applyNumberFormat="1" applyFont="1" applyFill="1" applyBorder="1" applyAlignment="1" applyProtection="1">
      <alignment horizontal="right" vertical="center"/>
      <protection locked="0"/>
    </xf>
    <xf numFmtId="165" fontId="2" fillId="0" borderId="2" xfId="0" applyNumberFormat="1" applyFont="1" applyFill="1" applyBorder="1" applyAlignment="1" applyProtection="1">
      <alignment horizontal="right" vertical="center"/>
      <protection locked="0" hidden="1"/>
    </xf>
    <xf numFmtId="165" fontId="3" fillId="0" borderId="2" xfId="0" applyNumberFormat="1" applyFont="1" applyBorder="1" applyAlignment="1" applyProtection="1">
      <alignment horizontal="right" vertical="center"/>
      <protection locked="0" hidden="1"/>
    </xf>
    <xf numFmtId="0" fontId="2" fillId="5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right" vertical="center"/>
      <protection hidden="1"/>
    </xf>
    <xf numFmtId="165" fontId="2" fillId="4" borderId="2" xfId="0" applyNumberFormat="1" applyFont="1" applyFill="1" applyBorder="1" applyAlignment="1" applyProtection="1">
      <alignment horizontal="right" vertical="center"/>
    </xf>
    <xf numFmtId="0" fontId="2" fillId="0" borderId="4" xfId="0" applyFont="1" applyFill="1" applyBorder="1" applyAlignment="1" applyProtection="1">
      <alignment horizontal="left" vertical="center"/>
      <protection locked="0"/>
    </xf>
    <xf numFmtId="165" fontId="2" fillId="0" borderId="4" xfId="0" applyNumberFormat="1" applyFont="1" applyFill="1" applyBorder="1" applyAlignment="1" applyProtection="1">
      <alignment horizontal="right" vertical="center"/>
      <protection locked="0"/>
    </xf>
    <xf numFmtId="165" fontId="2" fillId="0" borderId="4" xfId="0" applyNumberFormat="1" applyFont="1" applyFill="1" applyBorder="1" applyAlignment="1" applyProtection="1">
      <alignment horizontal="right" vertical="center"/>
      <protection hidden="1"/>
    </xf>
    <xf numFmtId="0" fontId="2" fillId="0" borderId="2" xfId="0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horizontal="left" vertical="center"/>
      <protection locked="0"/>
    </xf>
    <xf numFmtId="9" fontId="2" fillId="7" borderId="2" xfId="0" applyNumberFormat="1" applyFont="1" applyFill="1" applyBorder="1" applyAlignment="1" applyProtection="1">
      <alignment horizontal="center" vertical="center"/>
    </xf>
    <xf numFmtId="166" fontId="2" fillId="7" borderId="2" xfId="0" applyNumberFormat="1" applyFont="1" applyFill="1" applyBorder="1" applyAlignment="1" applyProtection="1">
      <alignment horizontal="center" vertical="center"/>
    </xf>
    <xf numFmtId="167" fontId="2" fillId="0" borderId="2" xfId="0" applyNumberFormat="1" applyFont="1" applyFill="1" applyBorder="1" applyAlignment="1" applyProtection="1">
      <alignment horizontal="center" vertical="center"/>
    </xf>
    <xf numFmtId="166" fontId="2" fillId="2" borderId="2" xfId="0" applyNumberFormat="1" applyFont="1" applyFill="1" applyBorder="1" applyAlignment="1" applyProtection="1">
      <alignment horizontal="right" vertical="center"/>
      <protection hidden="1"/>
    </xf>
    <xf numFmtId="166" fontId="3" fillId="0" borderId="2" xfId="0" applyNumberFormat="1" applyFont="1" applyBorder="1" applyAlignment="1" applyProtection="1">
      <alignment horizontal="center" vertical="center"/>
      <protection locked="0" hidden="1"/>
    </xf>
    <xf numFmtId="0" fontId="2" fillId="8" borderId="2" xfId="0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left" vertical="center"/>
      <protection locked="0"/>
    </xf>
    <xf numFmtId="0" fontId="9" fillId="0" borderId="0" xfId="1" applyFont="1" applyFill="1" applyBorder="1" applyAlignment="1" applyProtection="1">
      <alignment horizontal="right" vertical="center"/>
    </xf>
    <xf numFmtId="0" fontId="13" fillId="3" borderId="2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left" vertical="center"/>
      <protection locked="0"/>
    </xf>
    <xf numFmtId="0" fontId="18" fillId="2" borderId="0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left" vertical="center"/>
    </xf>
    <xf numFmtId="0" fontId="22" fillId="0" borderId="0" xfId="0" applyFont="1" applyAlignment="1">
      <alignment vertical="center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2" xfId="0" applyFont="1" applyFill="1" applyBorder="1" applyAlignment="1" applyProtection="1">
      <alignment horizontal="left" vertical="center"/>
      <protection locked="0"/>
    </xf>
    <xf numFmtId="0" fontId="15" fillId="0" borderId="2" xfId="1" applyFont="1" applyFill="1" applyBorder="1" applyAlignment="1" applyProtection="1">
      <alignment vertical="center"/>
      <protection locked="0"/>
    </xf>
    <xf numFmtId="0" fontId="25" fillId="0" borderId="0" xfId="0" applyFont="1"/>
    <xf numFmtId="165" fontId="27" fillId="0" borderId="2" xfId="0" applyNumberFormat="1" applyFont="1" applyBorder="1"/>
    <xf numFmtId="0" fontId="15" fillId="0" borderId="2" xfId="1" applyFont="1" applyFill="1" applyBorder="1" applyAlignment="1" applyProtection="1">
      <alignment horizontal="left" wrapText="1"/>
      <protection locked="0"/>
    </xf>
    <xf numFmtId="0" fontId="15" fillId="0" borderId="2" xfId="1" applyFont="1" applyFill="1" applyBorder="1" applyAlignment="1" applyProtection="1">
      <alignment horizontal="left" vertical="center"/>
      <protection locked="0"/>
    </xf>
    <xf numFmtId="165" fontId="28" fillId="0" borderId="2" xfId="1" applyNumberFormat="1" applyFont="1" applyFill="1" applyBorder="1" applyAlignment="1" applyProtection="1">
      <alignment horizontal="right" vertical="center"/>
      <protection locked="0"/>
    </xf>
    <xf numFmtId="165" fontId="27" fillId="0" borderId="2" xfId="0" applyNumberFormat="1" applyFont="1" applyBorder="1" applyAlignment="1">
      <alignment vertical="center"/>
    </xf>
    <xf numFmtId="165" fontId="12" fillId="0" borderId="2" xfId="0" applyNumberFormat="1" applyFont="1" applyBorder="1" applyAlignment="1" applyProtection="1">
      <alignment vertical="center"/>
      <protection locked="0"/>
    </xf>
    <xf numFmtId="0" fontId="17" fillId="0" borderId="2" xfId="0" applyFont="1" applyFill="1" applyBorder="1" applyAlignment="1" applyProtection="1">
      <alignment horizontal="left" wrapText="1"/>
      <protection locked="0"/>
    </xf>
    <xf numFmtId="0" fontId="3" fillId="0" borderId="2" xfId="0" applyFont="1" applyBorder="1" applyAlignment="1">
      <alignment horizontal="left" vertical="center"/>
    </xf>
    <xf numFmtId="0" fontId="15" fillId="0" borderId="2" xfId="1" applyFont="1" applyBorder="1" applyAlignment="1" applyProtection="1">
      <alignment horizontal="left" vertical="center"/>
      <protection locked="0"/>
    </xf>
    <xf numFmtId="0" fontId="21" fillId="3" borderId="3" xfId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</xf>
    <xf numFmtId="165" fontId="3" fillId="0" borderId="0" xfId="0" applyNumberFormat="1" applyFont="1" applyProtection="1">
      <protection locked="0"/>
    </xf>
    <xf numFmtId="165" fontId="29" fillId="0" borderId="1" xfId="0" applyNumberFormat="1" applyFont="1" applyFill="1" applyBorder="1" applyAlignment="1" applyProtection="1">
      <alignment horizontal="right" vertical="center"/>
      <protection hidden="1"/>
    </xf>
    <xf numFmtId="165" fontId="30" fillId="0" borderId="0" xfId="0" applyNumberFormat="1" applyFont="1" applyAlignment="1" applyProtection="1">
      <alignment vertical="center"/>
      <protection locked="0"/>
    </xf>
    <xf numFmtId="165" fontId="2" fillId="0" borderId="0" xfId="0" applyNumberFormat="1" applyFont="1" applyFill="1" applyBorder="1" applyAlignment="1" applyProtection="1">
      <alignment horizontal="right" vertical="center"/>
      <protection locked="0"/>
    </xf>
    <xf numFmtId="165" fontId="2" fillId="0" borderId="0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Fill="1" applyBorder="1" applyAlignment="1" applyProtection="1">
      <alignment horizontal="right" vertical="center"/>
      <protection locked="0"/>
    </xf>
    <xf numFmtId="165" fontId="12" fillId="0" borderId="2" xfId="0" applyNumberFormat="1" applyFont="1" applyBorder="1" applyAlignment="1">
      <alignment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165" fontId="12" fillId="0" borderId="2" xfId="0" applyNumberFormat="1" applyFont="1" applyBorder="1" applyAlignment="1" applyProtection="1">
      <alignment horizontal="right" vertical="center"/>
      <protection locked="0"/>
    </xf>
    <xf numFmtId="165" fontId="12" fillId="0" borderId="0" xfId="0" applyNumberFormat="1" applyFont="1" applyAlignment="1">
      <alignment horizontal="right"/>
    </xf>
    <xf numFmtId="165" fontId="27" fillId="0" borderId="0" xfId="0" applyNumberFormat="1" applyFont="1"/>
    <xf numFmtId="165" fontId="27" fillId="0" borderId="2" xfId="0" applyNumberFormat="1" applyFont="1" applyBorder="1" applyAlignment="1">
      <alignment horizontal="right"/>
    </xf>
    <xf numFmtId="165" fontId="28" fillId="0" borderId="2" xfId="1" applyNumberFormat="1" applyFont="1" applyBorder="1" applyAlignment="1" applyProtection="1">
      <alignment horizontal="right" vertical="center"/>
      <protection locked="0"/>
    </xf>
    <xf numFmtId="0" fontId="12" fillId="0" borderId="2" xfId="0" applyFont="1" applyBorder="1"/>
    <xf numFmtId="0" fontId="15" fillId="0" borderId="2" xfId="1" applyFont="1" applyBorder="1" applyAlignment="1" applyProtection="1">
      <alignment horizontal="left" vertical="center" wrapText="1"/>
      <protection locked="0"/>
    </xf>
    <xf numFmtId="165" fontId="12" fillId="0" borderId="2" xfId="0" applyNumberFormat="1" applyFont="1" applyFill="1" applyBorder="1" applyAlignment="1" applyProtection="1">
      <alignment horizontal="right" vertical="center"/>
      <protection locked="0"/>
    </xf>
    <xf numFmtId="7" fontId="28" fillId="0" borderId="2" xfId="1" applyNumberFormat="1" applyFont="1" applyBorder="1" applyAlignment="1" applyProtection="1">
      <alignment horizontal="right" vertical="center"/>
      <protection locked="0"/>
    </xf>
    <xf numFmtId="165" fontId="28" fillId="0" borderId="2" xfId="1" applyNumberFormat="1" applyFont="1" applyBorder="1" applyAlignment="1" applyProtection="1">
      <alignment horizontal="right" vertical="center" wrapText="1"/>
      <protection locked="0"/>
    </xf>
    <xf numFmtId="165" fontId="28" fillId="0" borderId="2" xfId="0" applyNumberFormat="1" applyFont="1" applyFill="1" applyBorder="1" applyAlignment="1" applyProtection="1">
      <alignment horizontal="right" wrapText="1"/>
      <protection locked="0"/>
    </xf>
    <xf numFmtId="7" fontId="28" fillId="0" borderId="2" xfId="0" applyNumberFormat="1" applyFont="1" applyFill="1" applyBorder="1" applyAlignment="1" applyProtection="1">
      <alignment horizontal="right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15" fillId="0" borderId="2" xfId="1" applyFont="1" applyBorder="1" applyAlignment="1" applyProtection="1">
      <alignment vertical="center"/>
      <protection locked="0"/>
    </xf>
    <xf numFmtId="165" fontId="3" fillId="0" borderId="2" xfId="0" applyNumberFormat="1" applyFont="1" applyBorder="1"/>
    <xf numFmtId="0" fontId="15" fillId="0" borderId="2" xfId="1" applyFont="1" applyBorder="1" applyAlignment="1" applyProtection="1">
      <alignment vertical="center"/>
    </xf>
    <xf numFmtId="0" fontId="0" fillId="0" borderId="2" xfId="0" applyBorder="1"/>
    <xf numFmtId="0" fontId="31" fillId="0" borderId="2" xfId="1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left" vertical="center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165" fontId="2" fillId="5" borderId="2" xfId="0" applyNumberFormat="1" applyFont="1" applyFill="1" applyBorder="1" applyAlignment="1" applyProtection="1">
      <alignment horizontal="right" vertical="center"/>
      <protection locked="0"/>
    </xf>
    <xf numFmtId="165" fontId="2" fillId="5" borderId="1" xfId="0" applyNumberFormat="1" applyFont="1" applyFill="1" applyBorder="1" applyAlignment="1" applyProtection="1">
      <alignment horizontal="right" vertical="center"/>
      <protection hidden="1"/>
    </xf>
    <xf numFmtId="165" fontId="28" fillId="0" borderId="2" xfId="0" applyNumberFormat="1" applyFont="1" applyFill="1" applyBorder="1" applyAlignment="1" applyProtection="1">
      <alignment horizontal="right" vertical="center"/>
      <protection locked="0"/>
    </xf>
    <xf numFmtId="0" fontId="32" fillId="0" borderId="2" xfId="0" applyFont="1" applyBorder="1" applyAlignment="1">
      <alignment horizontal="center" vertical="center"/>
    </xf>
    <xf numFmtId="0" fontId="15" fillId="0" borderId="2" xfId="1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3" fillId="5" borderId="2" xfId="0" applyFont="1" applyFill="1" applyBorder="1" applyAlignment="1">
      <alignment horizontal="right" vertical="center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5" borderId="3" xfId="0" applyFont="1" applyFill="1" applyBorder="1" applyAlignment="1" applyProtection="1">
      <alignment horizontal="left" vertical="center"/>
      <protection locked="0"/>
    </xf>
    <xf numFmtId="165" fontId="2" fillId="0" borderId="1" xfId="0" applyNumberFormat="1" applyFont="1" applyFill="1" applyBorder="1" applyAlignment="1" applyProtection="1">
      <alignment horizontal="right" vertical="center"/>
      <protection locked="0" hidden="1"/>
    </xf>
    <xf numFmtId="0" fontId="2" fillId="5" borderId="3" xfId="0" applyFont="1" applyFill="1" applyBorder="1" applyAlignment="1" applyProtection="1">
      <alignment horizontal="center" vertical="center"/>
      <protection locked="0"/>
    </xf>
    <xf numFmtId="165" fontId="2" fillId="5" borderId="2" xfId="0" applyNumberFormat="1" applyFont="1" applyFill="1" applyBorder="1" applyAlignment="1" applyProtection="1">
      <alignment horizontal="right" vertical="center"/>
      <protection locked="0" hidden="1"/>
    </xf>
    <xf numFmtId="165" fontId="2" fillId="0" borderId="7" xfId="0" applyNumberFormat="1" applyFont="1" applyFill="1" applyBorder="1" applyAlignment="1" applyProtection="1">
      <alignment horizontal="right" vertical="center"/>
      <protection locked="0" hidden="1"/>
    </xf>
    <xf numFmtId="165" fontId="2" fillId="0" borderId="7" xfId="0" applyNumberFormat="1" applyFont="1" applyFill="1" applyBorder="1" applyAlignment="1" applyProtection="1">
      <alignment horizontal="right" vertical="center"/>
      <protection hidden="1"/>
    </xf>
    <xf numFmtId="165" fontId="2" fillId="5" borderId="7" xfId="0" applyNumberFormat="1" applyFont="1" applyFill="1" applyBorder="1" applyAlignment="1" applyProtection="1">
      <alignment horizontal="right" vertical="center"/>
      <protection locked="0" hidden="1"/>
    </xf>
    <xf numFmtId="0" fontId="5" fillId="5" borderId="2" xfId="1" applyFont="1" applyFill="1" applyBorder="1" applyAlignment="1" applyProtection="1">
      <alignment horizontal="center" vertical="center"/>
      <protection locked="0"/>
    </xf>
    <xf numFmtId="0" fontId="32" fillId="0" borderId="2" xfId="0" applyFont="1" applyBorder="1"/>
    <xf numFmtId="0" fontId="33" fillId="0" borderId="2" xfId="0" applyFont="1" applyBorder="1" applyAlignment="1">
      <alignment horizontal="center"/>
    </xf>
    <xf numFmtId="0" fontId="33" fillId="0" borderId="2" xfId="0" applyFont="1" applyFill="1" applyBorder="1" applyAlignment="1">
      <alignment horizontal="center"/>
    </xf>
    <xf numFmtId="0" fontId="34" fillId="5" borderId="2" xfId="0" applyFont="1" applyFill="1" applyBorder="1" applyAlignment="1" applyProtection="1">
      <alignment horizontal="left" vertical="center"/>
      <protection locked="0"/>
    </xf>
    <xf numFmtId="0" fontId="34" fillId="5" borderId="2" xfId="0" applyFont="1" applyFill="1" applyBorder="1" applyAlignment="1" applyProtection="1">
      <alignment horizontal="center" vertical="center"/>
      <protection locked="0"/>
    </xf>
    <xf numFmtId="0" fontId="21" fillId="5" borderId="2" xfId="1" applyFont="1" applyFill="1" applyBorder="1" applyAlignment="1" applyProtection="1">
      <alignment horizontal="center" vertical="center"/>
      <protection locked="0"/>
    </xf>
    <xf numFmtId="165" fontId="34" fillId="5" borderId="2" xfId="0" applyNumberFormat="1" applyFont="1" applyFill="1" applyBorder="1" applyAlignment="1" applyProtection="1">
      <alignment horizontal="right" vertical="center"/>
      <protection locked="0"/>
    </xf>
    <xf numFmtId="165" fontId="34" fillId="5" borderId="1" xfId="0" applyNumberFormat="1" applyFont="1" applyFill="1" applyBorder="1" applyAlignment="1" applyProtection="1">
      <alignment horizontal="right" vertical="center"/>
      <protection hidden="1"/>
    </xf>
    <xf numFmtId="0" fontId="33" fillId="0" borderId="2" xfId="0" applyFont="1" applyBorder="1" applyAlignment="1">
      <alignment vertical="center"/>
    </xf>
    <xf numFmtId="0" fontId="17" fillId="3" borderId="3" xfId="0" applyFont="1" applyFill="1" applyBorder="1" applyAlignment="1" applyProtection="1">
      <alignment horizontal="left" vertical="center" wrapText="1"/>
      <protection locked="0"/>
    </xf>
    <xf numFmtId="0" fontId="17" fillId="3" borderId="8" xfId="0" applyFont="1" applyFill="1" applyBorder="1" applyAlignment="1" applyProtection="1">
      <alignment horizontal="left" vertical="center" wrapText="1"/>
      <protection locked="0"/>
    </xf>
    <xf numFmtId="0" fontId="12" fillId="3" borderId="3" xfId="0" applyFont="1" applyFill="1" applyBorder="1" applyAlignment="1" applyProtection="1">
      <alignment horizontal="left" vertical="center" wrapText="1"/>
      <protection locked="0"/>
    </xf>
    <xf numFmtId="0" fontId="12" fillId="3" borderId="8" xfId="0" applyFont="1" applyFill="1" applyBorder="1" applyAlignment="1" applyProtection="1">
      <alignment horizontal="left" vertical="center" wrapText="1"/>
      <protection locked="0"/>
    </xf>
    <xf numFmtId="0" fontId="17" fillId="3" borderId="3" xfId="0" applyFont="1" applyFill="1" applyBorder="1" applyAlignment="1" applyProtection="1">
      <alignment horizontal="left" wrapText="1"/>
      <protection locked="0"/>
    </xf>
    <xf numFmtId="0" fontId="17" fillId="3" borderId="8" xfId="0" applyFont="1" applyFill="1" applyBorder="1" applyAlignment="1" applyProtection="1">
      <alignment horizontal="left" wrapText="1"/>
      <protection locked="0"/>
    </xf>
    <xf numFmtId="0" fontId="17" fillId="3" borderId="3" xfId="0" applyFont="1" applyFill="1" applyBorder="1" applyAlignment="1" applyProtection="1">
      <alignment horizontal="left" vertical="center"/>
      <protection locked="0"/>
    </xf>
    <xf numFmtId="0" fontId="17" fillId="3" borderId="8" xfId="0" applyFont="1" applyFill="1" applyBorder="1" applyAlignment="1" applyProtection="1">
      <alignment horizontal="left" vertical="center"/>
      <protection locked="0"/>
    </xf>
    <xf numFmtId="0" fontId="13" fillId="3" borderId="3" xfId="0" applyFont="1" applyFill="1" applyBorder="1" applyAlignment="1" applyProtection="1">
      <alignment horizontal="left" vertical="center" wrapText="1"/>
      <protection locked="0"/>
    </xf>
    <xf numFmtId="0" fontId="13" fillId="3" borderId="8" xfId="0" applyFont="1" applyFill="1" applyBorder="1" applyAlignment="1" applyProtection="1">
      <alignment horizontal="left" vertical="center" wrapText="1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15" fillId="0" borderId="3" xfId="1" applyFont="1" applyFill="1" applyBorder="1" applyAlignment="1" applyProtection="1">
      <alignment horizontal="left" vertical="center"/>
      <protection locked="0"/>
    </xf>
    <xf numFmtId="165" fontId="12" fillId="0" borderId="8" xfId="0" applyNumberFormat="1" applyFont="1" applyFill="1" applyBorder="1" applyAlignment="1" applyProtection="1">
      <alignment horizontal="right" vertical="center"/>
      <protection locked="0"/>
    </xf>
    <xf numFmtId="0" fontId="12" fillId="0" borderId="2" xfId="0" applyFont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165" fontId="35" fillId="0" borderId="2" xfId="0" applyNumberFormat="1" applyFont="1" applyFill="1" applyBorder="1" applyAlignment="1">
      <alignment horizontal="right" vertical="center"/>
    </xf>
    <xf numFmtId="0" fontId="17" fillId="9" borderId="2" xfId="0" applyFont="1" applyFill="1" applyBorder="1" applyAlignment="1" applyProtection="1">
      <alignment horizontal="left" vertical="center" wrapText="1"/>
      <protection locked="0"/>
    </xf>
    <xf numFmtId="0" fontId="36" fillId="9" borderId="2" xfId="1" applyFont="1" applyFill="1" applyBorder="1" applyAlignment="1" applyProtection="1">
      <alignment horizontal="left" vertical="center" wrapText="1"/>
      <protection locked="0"/>
    </xf>
    <xf numFmtId="0" fontId="10" fillId="0" borderId="3" xfId="1" applyFont="1" applyBorder="1" applyAlignment="1" applyProtection="1">
      <alignment horizontal="center" vertical="center"/>
    </xf>
    <xf numFmtId="0" fontId="10" fillId="0" borderId="9" xfId="1" applyFont="1" applyBorder="1" applyAlignment="1" applyProtection="1">
      <alignment horizontal="center" vertical="center"/>
    </xf>
    <xf numFmtId="0" fontId="9" fillId="6" borderId="3" xfId="1" applyFont="1" applyFill="1" applyBorder="1" applyAlignment="1" applyProtection="1">
      <alignment horizontal="right" vertical="center"/>
    </xf>
    <xf numFmtId="0" fontId="9" fillId="6" borderId="9" xfId="1" applyFont="1" applyFill="1" applyBorder="1" applyAlignment="1" applyProtection="1">
      <alignment horizontal="right" vertical="center"/>
    </xf>
    <xf numFmtId="0" fontId="9" fillId="6" borderId="8" xfId="1" applyFont="1" applyFill="1" applyBorder="1" applyAlignment="1" applyProtection="1">
      <alignment horizontal="right" vertical="center"/>
    </xf>
    <xf numFmtId="0" fontId="5" fillId="0" borderId="1" xfId="1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</xf>
    <xf numFmtId="0" fontId="2" fillId="4" borderId="2" xfId="0" applyFont="1" applyFill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right" vertical="center"/>
      <protection locked="0" hidden="1"/>
    </xf>
    <xf numFmtId="1" fontId="2" fillId="0" borderId="2" xfId="0" applyNumberFormat="1" applyFont="1" applyFill="1" applyBorder="1" applyAlignment="1" applyProtection="1">
      <alignment horizontal="left" vertical="center"/>
      <protection locked="0" hidden="1"/>
    </xf>
    <xf numFmtId="0" fontId="2" fillId="0" borderId="2" xfId="0" applyFont="1" applyFill="1" applyBorder="1" applyAlignment="1" applyProtection="1">
      <alignment horizontal="right" vertical="center"/>
      <protection locked="0" hidden="1"/>
    </xf>
    <xf numFmtId="0" fontId="2" fillId="0" borderId="2" xfId="0" applyFont="1" applyFill="1" applyBorder="1" applyAlignment="1" applyProtection="1">
      <alignment horizontal="right" vertical="center"/>
      <protection locked="0"/>
    </xf>
    <xf numFmtId="0" fontId="2" fillId="3" borderId="9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5" borderId="10" xfId="0" applyFont="1" applyFill="1" applyBorder="1" applyAlignment="1" applyProtection="1">
      <alignment horizontal="left" vertical="center" wrapText="1"/>
    </xf>
    <xf numFmtId="0" fontId="2" fillId="5" borderId="11" xfId="0" applyFont="1" applyFill="1" applyBorder="1" applyAlignment="1" applyProtection="1">
      <alignment horizontal="left" vertical="center" wrapText="1"/>
    </xf>
    <xf numFmtId="0" fontId="2" fillId="5" borderId="12" xfId="0" applyFont="1" applyFill="1" applyBorder="1" applyAlignment="1" applyProtection="1">
      <alignment horizontal="left" vertical="center" wrapText="1"/>
    </xf>
    <xf numFmtId="0" fontId="2" fillId="5" borderId="0" xfId="0" applyFont="1" applyFill="1" applyBorder="1" applyAlignment="1" applyProtection="1">
      <alignment horizontal="left" vertical="center" wrapText="1"/>
    </xf>
    <xf numFmtId="0" fontId="2" fillId="5" borderId="13" xfId="0" applyFont="1" applyFill="1" applyBorder="1" applyAlignment="1" applyProtection="1">
      <alignment horizontal="left" vertical="center" wrapText="1"/>
    </xf>
    <xf numFmtId="0" fontId="2" fillId="5" borderId="6" xfId="0" applyFont="1" applyFill="1" applyBorder="1" applyAlignment="1" applyProtection="1">
      <alignment horizontal="left" vertical="center" wrapText="1"/>
    </xf>
    <xf numFmtId="0" fontId="2" fillId="5" borderId="14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right" vertical="center"/>
    </xf>
    <xf numFmtId="0" fontId="2" fillId="0" borderId="9" xfId="0" applyFont="1" applyFill="1" applyBorder="1" applyAlignment="1" applyProtection="1">
      <alignment horizontal="right" vertical="center"/>
    </xf>
    <xf numFmtId="0" fontId="2" fillId="0" borderId="8" xfId="0" applyFont="1" applyFill="1" applyBorder="1" applyAlignment="1" applyProtection="1">
      <alignment horizontal="right" vertical="center"/>
    </xf>
    <xf numFmtId="0" fontId="2" fillId="8" borderId="2" xfId="0" applyFont="1" applyFill="1" applyBorder="1" applyAlignment="1" applyProtection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 applyProtection="1">
      <alignment horizontal="right" vertical="center"/>
    </xf>
    <xf numFmtId="0" fontId="9" fillId="0" borderId="14" xfId="1" applyFont="1" applyFill="1" applyBorder="1" applyAlignment="1" applyProtection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right" vertical="center"/>
    </xf>
    <xf numFmtId="0" fontId="2" fillId="3" borderId="2" xfId="0" applyFont="1" applyFill="1" applyBorder="1" applyAlignment="1" applyProtection="1">
      <alignment horizontal="right" vertical="center"/>
    </xf>
    <xf numFmtId="0" fontId="24" fillId="0" borderId="3" xfId="1" applyFont="1" applyFill="1" applyBorder="1" applyAlignment="1" applyProtection="1">
      <alignment horizontal="center" vertical="center"/>
    </xf>
    <xf numFmtId="0" fontId="24" fillId="0" borderId="9" xfId="1" applyFont="1" applyFill="1" applyBorder="1" applyAlignment="1" applyProtection="1">
      <alignment horizontal="center" vertical="center"/>
    </xf>
    <xf numFmtId="0" fontId="24" fillId="0" borderId="8" xfId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 hidden="1"/>
    </xf>
    <xf numFmtId="0" fontId="4" fillId="0" borderId="0" xfId="1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2" xfId="0" applyFont="1" applyFill="1" applyBorder="1" applyAlignment="1" applyProtection="1">
      <alignment horizontal="left" vertical="center"/>
      <protection locked="0" hidden="1"/>
    </xf>
    <xf numFmtId="0" fontId="5" fillId="0" borderId="0" xfId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164" fontId="2" fillId="0" borderId="3" xfId="0" applyNumberFormat="1" applyFont="1" applyFill="1" applyBorder="1" applyAlignment="1" applyProtection="1">
      <alignment horizontal="center" vertical="center"/>
      <protection locked="0"/>
    </xf>
    <xf numFmtId="164" fontId="2" fillId="0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right" vertical="center"/>
    </xf>
    <xf numFmtId="0" fontId="9" fillId="0" borderId="13" xfId="0" applyFont="1" applyFill="1" applyBorder="1" applyAlignment="1" applyProtection="1">
      <alignment horizontal="right" vertical="center"/>
    </xf>
    <xf numFmtId="0" fontId="6" fillId="3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164" fontId="9" fillId="0" borderId="3" xfId="0" applyNumberFormat="1" applyFont="1" applyFill="1" applyBorder="1" applyAlignment="1" applyProtection="1">
      <alignment horizontal="center" vertical="center"/>
      <protection locked="0"/>
    </xf>
    <xf numFmtId="164" fontId="9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horizontal="left" vertical="center"/>
    </xf>
    <xf numFmtId="0" fontId="5" fillId="0" borderId="9" xfId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0" fontId="19" fillId="2" borderId="0" xfId="1" applyFont="1" applyFill="1" applyBorder="1" applyAlignment="1" applyProtection="1">
      <alignment horizontal="left" vertical="center"/>
    </xf>
    <xf numFmtId="0" fontId="19" fillId="2" borderId="0" xfId="1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/>
    </xf>
    <xf numFmtId="0" fontId="5" fillId="0" borderId="2" xfId="1" applyFont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right" vertical="center"/>
    </xf>
    <xf numFmtId="0" fontId="2" fillId="3" borderId="8" xfId="0" applyFont="1" applyFill="1" applyBorder="1" applyAlignment="1" applyProtection="1">
      <alignment horizontal="right" vertical="center"/>
    </xf>
    <xf numFmtId="0" fontId="2" fillId="4" borderId="3" xfId="0" applyFont="1" applyFill="1" applyBorder="1" applyAlignment="1" applyProtection="1">
      <alignment horizontal="right" vertical="center"/>
    </xf>
    <xf numFmtId="0" fontId="2" fillId="4" borderId="8" xfId="0" applyFont="1" applyFill="1" applyBorder="1" applyAlignment="1" applyProtection="1">
      <alignment horizontal="right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right" vertical="center"/>
    </xf>
    <xf numFmtId="0" fontId="2" fillId="0" borderId="7" xfId="0" applyFont="1" applyFill="1" applyBorder="1" applyAlignment="1" applyProtection="1">
      <alignment horizontal="right" vertical="center"/>
    </xf>
    <xf numFmtId="0" fontId="2" fillId="2" borderId="3" xfId="0" applyFont="1" applyFill="1" applyBorder="1" applyAlignment="1" applyProtection="1">
      <alignment horizontal="right" vertical="center"/>
    </xf>
    <xf numFmtId="0" fontId="2" fillId="2" borderId="8" xfId="0" applyFont="1" applyFill="1" applyBorder="1" applyAlignment="1" applyProtection="1">
      <alignment horizontal="right" vertical="center"/>
    </xf>
    <xf numFmtId="0" fontId="2" fillId="0" borderId="3" xfId="1" applyFont="1" applyBorder="1" applyAlignment="1" applyProtection="1">
      <alignment horizontal="left" vertical="center"/>
      <protection locked="0"/>
    </xf>
    <xf numFmtId="0" fontId="2" fillId="0" borderId="8" xfId="1" applyFont="1" applyBorder="1" applyAlignment="1" applyProtection="1">
      <alignment horizontal="left" vertical="center"/>
      <protection locked="0"/>
    </xf>
    <xf numFmtId="0" fontId="2" fillId="5" borderId="3" xfId="0" applyFont="1" applyFill="1" applyBorder="1" applyAlignment="1" applyProtection="1">
      <alignment horizontal="right" vertical="center"/>
    </xf>
    <xf numFmtId="0" fontId="2" fillId="5" borderId="8" xfId="0" applyFont="1" applyFill="1" applyBorder="1" applyAlignment="1" applyProtection="1">
      <alignment horizontal="right" vertical="center"/>
    </xf>
    <xf numFmtId="0" fontId="0" fillId="0" borderId="0" xfId="0"/>
    <xf numFmtId="0" fontId="2" fillId="2" borderId="2" xfId="0" applyFont="1" applyFill="1" applyBorder="1" applyAlignment="1" applyProtection="1">
      <alignment horizontal="left" vertical="center"/>
      <protection locked="0" hidden="1"/>
    </xf>
    <xf numFmtId="0" fontId="5" fillId="2" borderId="2" xfId="1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5" borderId="2" xfId="0" applyFont="1" applyFill="1" applyBorder="1" applyAlignment="1" applyProtection="1">
      <alignment horizontal="right" vertical="center"/>
    </xf>
    <xf numFmtId="0" fontId="12" fillId="0" borderId="2" xfId="0" applyFont="1" applyBorder="1" applyAlignment="1" applyProtection="1">
      <alignment horizontal="right" vertical="center"/>
      <protection locked="0"/>
    </xf>
    <xf numFmtId="0" fontId="17" fillId="3" borderId="2" xfId="0" applyFont="1" applyFill="1" applyBorder="1" applyAlignment="1" applyProtection="1">
      <alignment horizontal="left" vertical="center"/>
      <protection locked="0"/>
    </xf>
    <xf numFmtId="0" fontId="15" fillId="0" borderId="3" xfId="1" applyFont="1" applyBorder="1" applyAlignment="1" applyProtection="1">
      <alignment horizontal="right" vertical="center"/>
      <protection locked="0"/>
    </xf>
    <xf numFmtId="0" fontId="15" fillId="0" borderId="9" xfId="1" applyFont="1" applyBorder="1" applyAlignment="1" applyProtection="1">
      <alignment horizontal="right" vertical="center"/>
      <protection locked="0"/>
    </xf>
    <xf numFmtId="0" fontId="15" fillId="0" borderId="8" xfId="1" applyFont="1" applyBorder="1" applyAlignment="1" applyProtection="1">
      <alignment horizontal="right" vertical="center"/>
      <protection locked="0"/>
    </xf>
    <xf numFmtId="0" fontId="17" fillId="3" borderId="2" xfId="0" applyFont="1" applyFill="1" applyBorder="1" applyAlignment="1" applyProtection="1">
      <alignment horizontal="left" wrapText="1"/>
      <protection locked="0"/>
    </xf>
    <xf numFmtId="0" fontId="12" fillId="3" borderId="3" xfId="0" applyFont="1" applyFill="1" applyBorder="1" applyAlignment="1" applyProtection="1">
      <alignment horizontal="left" vertical="center"/>
      <protection locked="0"/>
    </xf>
    <xf numFmtId="0" fontId="12" fillId="3" borderId="8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>
      <alignment horizontal="center" vertical="center"/>
    </xf>
    <xf numFmtId="0" fontId="15" fillId="0" borderId="3" xfId="1" applyFont="1" applyBorder="1" applyAlignment="1" applyProtection="1">
      <alignment horizontal="center" vertical="center"/>
      <protection locked="0"/>
    </xf>
    <xf numFmtId="0" fontId="15" fillId="0" borderId="9" xfId="1" applyFont="1" applyBorder="1" applyAlignment="1" applyProtection="1">
      <alignment horizontal="center" vertical="center"/>
      <protection locked="0"/>
    </xf>
    <xf numFmtId="0" fontId="15" fillId="0" borderId="8" xfId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13" fillId="3" borderId="3" xfId="0" applyFont="1" applyFill="1" applyBorder="1" applyAlignment="1">
      <alignment horizontal="left"/>
    </xf>
    <xf numFmtId="0" fontId="13" fillId="3" borderId="9" xfId="0" applyFont="1" applyFill="1" applyBorder="1" applyAlignment="1">
      <alignment horizontal="left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5" fillId="0" borderId="14" xfId="1" applyFont="1" applyBorder="1" applyAlignment="1" applyProtection="1">
      <alignment horizontal="right" vertical="center"/>
      <protection locked="0"/>
    </xf>
    <xf numFmtId="0" fontId="27" fillId="0" borderId="2" xfId="0" applyFont="1" applyBorder="1" applyAlignment="1" applyProtection="1">
      <alignment horizontal="right" vertical="center"/>
      <protection locked="0"/>
    </xf>
    <xf numFmtId="0" fontId="5" fillId="0" borderId="3" xfId="1" applyFont="1" applyBorder="1" applyAlignment="1" applyProtection="1">
      <alignment horizontal="left" vertical="center"/>
      <protection locked="0"/>
    </xf>
    <xf numFmtId="0" fontId="5" fillId="0" borderId="8" xfId="1" applyFont="1" applyBorder="1" applyAlignment="1" applyProtection="1">
      <alignment horizontal="left" vertical="center"/>
      <protection locked="0"/>
    </xf>
    <xf numFmtId="165" fontId="2" fillId="3" borderId="4" xfId="0" applyNumberFormat="1" applyFont="1" applyFill="1" applyBorder="1" applyAlignment="1" applyProtection="1">
      <alignment horizontal="right" vertical="center"/>
      <protection hidden="1"/>
    </xf>
    <xf numFmtId="165" fontId="2" fillId="3" borderId="1" xfId="0" applyNumberFormat="1" applyFont="1" applyFill="1" applyBorder="1" applyAlignment="1" applyProtection="1">
      <alignment horizontal="right" vertical="center"/>
      <protection hidden="1"/>
    </xf>
    <xf numFmtId="0" fontId="5" fillId="0" borderId="4" xfId="1" applyFont="1" applyFill="1" applyBorder="1" applyAlignment="1" applyProtection="1">
      <alignment horizontal="center" vertical="center"/>
      <protection locked="0"/>
    </xf>
    <xf numFmtId="0" fontId="5" fillId="0" borderId="15" xfId="1" applyFont="1" applyFill="1" applyBorder="1" applyAlignment="1" applyProtection="1">
      <alignment horizontal="center" vertical="center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5" fillId="3" borderId="4" xfId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right" vertical="center"/>
    </xf>
    <xf numFmtId="0" fontId="2" fillId="3" borderId="1" xfId="0" applyFont="1" applyFill="1" applyBorder="1" applyAlignment="1" applyProtection="1">
      <alignment horizontal="right" vertical="center"/>
    </xf>
    <xf numFmtId="0" fontId="2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27" fillId="0" borderId="3" xfId="0" applyFont="1" applyBorder="1" applyAlignment="1" applyProtection="1">
      <alignment horizontal="right" vertical="center"/>
      <protection locked="0"/>
    </xf>
    <xf numFmtId="0" fontId="27" fillId="0" borderId="9" xfId="0" applyFont="1" applyBorder="1" applyAlignment="1" applyProtection="1">
      <alignment horizontal="right" vertical="center"/>
      <protection locked="0"/>
    </xf>
    <xf numFmtId="0" fontId="27" fillId="0" borderId="8" xfId="0" applyFont="1" applyBorder="1" applyAlignment="1" applyProtection="1">
      <alignment horizontal="right" vertical="center"/>
      <protection locked="0"/>
    </xf>
    <xf numFmtId="0" fontId="15" fillId="0" borderId="2" xfId="1" applyFont="1" applyBorder="1" applyAlignment="1" applyProtection="1">
      <alignment horizontal="right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15" fillId="0" borderId="6" xfId="1" applyFont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7" fillId="0" borderId="2" xfId="0" applyFont="1" applyBorder="1" applyAlignment="1">
      <alignment horizontal="right"/>
    </xf>
    <xf numFmtId="0" fontId="27" fillId="0" borderId="3" xfId="0" applyFont="1" applyBorder="1" applyAlignment="1">
      <alignment horizontal="right" vertical="center"/>
    </xf>
    <xf numFmtId="0" fontId="27" fillId="0" borderId="9" xfId="0" applyFont="1" applyBorder="1" applyAlignment="1">
      <alignment horizontal="right" vertical="center"/>
    </xf>
    <xf numFmtId="0" fontId="27" fillId="0" borderId="8" xfId="0" applyFont="1" applyBorder="1" applyAlignment="1">
      <alignment horizontal="right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7" fillId="0" borderId="3" xfId="0" applyFont="1" applyBorder="1" applyAlignment="1">
      <alignment horizontal="right"/>
    </xf>
    <xf numFmtId="0" fontId="27" fillId="0" borderId="9" xfId="0" applyFont="1" applyBorder="1" applyAlignment="1">
      <alignment horizontal="right"/>
    </xf>
    <xf numFmtId="0" fontId="27" fillId="0" borderId="8" xfId="0" applyFont="1" applyBorder="1" applyAlignment="1">
      <alignment horizontal="right"/>
    </xf>
    <xf numFmtId="0" fontId="3" fillId="0" borderId="10" xfId="0" applyFont="1" applyBorder="1" applyAlignment="1" applyProtection="1">
      <alignment horizontal="right"/>
      <protection locked="0"/>
    </xf>
    <xf numFmtId="0" fontId="27" fillId="0" borderId="10" xfId="0" applyFont="1" applyBorder="1" applyAlignment="1" applyProtection="1">
      <alignment horizontal="right" vertical="center"/>
      <protection locked="0"/>
    </xf>
    <xf numFmtId="0" fontId="27" fillId="0" borderId="10" xfId="0" applyFont="1" applyBorder="1" applyAlignment="1">
      <alignment horizontal="right"/>
    </xf>
    <xf numFmtId="0" fontId="15" fillId="0" borderId="3" xfId="1" applyFont="1" applyBorder="1" applyAlignment="1" applyProtection="1">
      <alignment horizontal="left" vertical="center"/>
      <protection locked="0"/>
    </xf>
    <xf numFmtId="0" fontId="15" fillId="0" borderId="8" xfId="1" applyFont="1" applyBorder="1" applyAlignment="1" applyProtection="1">
      <alignment horizontal="left" vertical="center"/>
      <protection locked="0"/>
    </xf>
    <xf numFmtId="0" fontId="31" fillId="0" borderId="4" xfId="1" applyFont="1" applyFill="1" applyBorder="1" applyAlignment="1" applyProtection="1">
      <alignment horizontal="center" vertical="center"/>
      <protection locked="0"/>
    </xf>
    <xf numFmtId="0" fontId="31" fillId="0" borderId="15" xfId="1" applyFont="1" applyFill="1" applyBorder="1" applyAlignment="1" applyProtection="1">
      <alignment horizontal="center" vertical="center"/>
      <protection locked="0"/>
    </xf>
    <xf numFmtId="0" fontId="31" fillId="0" borderId="1" xfId="1" applyFont="1" applyFill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/>
    </xf>
    <xf numFmtId="0" fontId="2" fillId="7" borderId="5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34" fillId="0" borderId="2" xfId="0" applyFont="1" applyFill="1" applyBorder="1" applyAlignment="1" applyProtection="1">
      <alignment horizontal="left" vertical="center" wrapText="1"/>
      <protection locked="0"/>
    </xf>
    <xf numFmtId="0" fontId="2" fillId="5" borderId="2" xfId="0" applyFont="1" applyFill="1" applyBorder="1" applyAlignment="1" applyProtection="1">
      <alignment horizontal="left" vertical="center" wrapText="1"/>
      <protection locked="0"/>
    </xf>
    <xf numFmtId="0" fontId="15" fillId="0" borderId="12" xfId="1" applyFont="1" applyBorder="1" applyAlignment="1" applyProtection="1">
      <alignment horizontal="right" vertical="center"/>
      <protection locked="0"/>
    </xf>
    <xf numFmtId="0" fontId="15" fillId="0" borderId="0" xfId="1" applyFont="1" applyBorder="1" applyAlignment="1" applyProtection="1">
      <alignment horizontal="right" vertical="center"/>
      <protection locked="0"/>
    </xf>
    <xf numFmtId="0" fontId="15" fillId="0" borderId="2" xfId="1" applyFont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34" fillId="5" borderId="2" xfId="0" applyFont="1" applyFill="1" applyBorder="1" applyAlignment="1" applyProtection="1">
      <alignment horizontal="left" vertical="center" wrapText="1"/>
      <protection locked="0"/>
    </xf>
    <xf numFmtId="0" fontId="33" fillId="0" borderId="3" xfId="0" applyFont="1" applyBorder="1" applyAlignment="1" applyProtection="1">
      <alignment horizontal="left" vertical="center"/>
      <protection locked="0"/>
    </xf>
    <xf numFmtId="0" fontId="33" fillId="0" borderId="9" xfId="0" applyFont="1" applyBorder="1" applyAlignment="1" applyProtection="1">
      <alignment horizontal="left" vertical="center"/>
      <protection locked="0"/>
    </xf>
    <xf numFmtId="0" fontId="33" fillId="0" borderId="8" xfId="0" applyFont="1" applyBorder="1" applyAlignment="1" applyProtection="1">
      <alignment horizontal="left" vertical="center"/>
      <protection locked="0"/>
    </xf>
    <xf numFmtId="0" fontId="33" fillId="0" borderId="3" xfId="0" applyFont="1" applyBorder="1" applyAlignment="1">
      <alignment horizontal="right" vertical="center"/>
    </xf>
    <xf numFmtId="0" fontId="33" fillId="0" borderId="9" xfId="0" applyFont="1" applyBorder="1" applyAlignment="1">
      <alignment horizontal="right" vertical="center"/>
    </xf>
    <xf numFmtId="0" fontId="33" fillId="0" borderId="8" xfId="0" applyFont="1" applyBorder="1" applyAlignment="1">
      <alignment horizontal="right" vertical="center"/>
    </xf>
    <xf numFmtId="0" fontId="11" fillId="0" borderId="4" xfId="1" applyFont="1" applyFill="1" applyBorder="1" applyAlignment="1" applyProtection="1">
      <alignment horizontal="center" vertical="center"/>
      <protection locked="0"/>
    </xf>
    <xf numFmtId="0" fontId="11" fillId="0" borderId="15" xfId="1" applyFont="1" applyFill="1" applyBorder="1" applyAlignment="1" applyProtection="1">
      <alignment horizontal="center" vertical="center"/>
      <protection locked="0"/>
    </xf>
    <xf numFmtId="0" fontId="11" fillId="0" borderId="1" xfId="1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lies4fishing/Today's%20Sport%20Fishing%20Special/Sports%20Fishing%20Speci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ial"/>
    </sheetNames>
    <sheetDataSet>
      <sheetData sheetId="0">
        <row r="7">
          <cell r="A7" t="str">
            <v>Shopping Cart Sport Fishing Special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lies4fishing.com/Main/Email%20Money%20Transfers.pdf" TargetMode="External"/><Relationship Id="rId13" Type="http://schemas.openxmlformats.org/officeDocument/2006/relationships/comments" Target="../comments1.xml"/><Relationship Id="rId3" Type="http://schemas.openxmlformats.org/officeDocument/2006/relationships/hyperlink" Target="mailto:mail@flies4fishing.com" TargetMode="External"/><Relationship Id="rId7" Type="http://schemas.openxmlformats.org/officeDocument/2006/relationships/hyperlink" Target="http://www.flies4fishing.com/Main/Email%20Money%20Transfers.htm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://www.flies4fishing.com/" TargetMode="External"/><Relationship Id="rId1" Type="http://schemas.openxmlformats.org/officeDocument/2006/relationships/hyperlink" Target="mailto:mail@flies4fishing.com" TargetMode="External"/><Relationship Id="rId6" Type="http://schemas.openxmlformats.org/officeDocument/2006/relationships/hyperlink" Target="http://www.flies4fishing.com/Main/PayPal%20Payment.ht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flies4fishing.com/Main/Bank%20to%20Bank%20Transfer.htm" TargetMode="External"/><Relationship Id="rId10" Type="http://schemas.openxmlformats.org/officeDocument/2006/relationships/hyperlink" Target="http://www.flies4fishing.com/Main/PayPal%20Payment.htm" TargetMode="External"/><Relationship Id="rId4" Type="http://schemas.openxmlformats.org/officeDocument/2006/relationships/hyperlink" Target="http://www.flies4fishing.com/Main/Credit%20Card%20Payment.htm" TargetMode="External"/><Relationship Id="rId9" Type="http://schemas.openxmlformats.org/officeDocument/2006/relationships/hyperlink" Target="http://www.flies4fishing.com/How%20to%20use%20the%20Excel%20Order%20Forms/Retail.ht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lies4fishing.com/Product%20Sheets%20No%20Prices/Cortland%20Graphite%20Fly%20Rods.pdf" TargetMode="External"/><Relationship Id="rId1" Type="http://schemas.openxmlformats.org/officeDocument/2006/relationships/hyperlink" Target="../Product%20Sheets%20No%20Prices/Cortland%20Graphite%20Fly%20Rods.pdf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flies4fishing.com/Today's%20Sport%20Fishing%20Special/Sports%20Fishing%20Special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lies4fishing.com/images/Sport%20Fishing%20Supplies/Scientific%20Anglers%20Fly%20Boxes.jpg" TargetMode="External"/><Relationship Id="rId1" Type="http://schemas.openxmlformats.org/officeDocument/2006/relationships/hyperlink" Target="http://www.flies4fishing.com/Product%20Sheets%20No%20Prices/Nubby%20Tackle%20Fly%20Boxes.pdf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mages/Sport%20Fishing%20Supplies/Okuma%20S%2010%2011.jpg" TargetMode="External"/><Relationship Id="rId2" Type="http://schemas.openxmlformats.org/officeDocument/2006/relationships/hyperlink" Target="http://www.flies4fishing.com/images/Sport%20Fishing%20Supplies/Okuma%20S8%209%20Fly%20Reel.jpg" TargetMode="External"/><Relationship Id="rId1" Type="http://schemas.openxmlformats.org/officeDocument/2006/relationships/hyperlink" Target="http://www.flies4fishing.com/images/Sport%20Fishing%20Supplies/Okuma%20SLV.jpg" TargetMode="External"/><Relationship Id="rId5" Type="http://schemas.openxmlformats.org/officeDocument/2006/relationships/hyperlink" Target="../images/Sport%20Fishing%20Supplies/Pflueger%20President%202090.jpg" TargetMode="External"/><Relationship Id="rId4" Type="http://schemas.openxmlformats.org/officeDocument/2006/relationships/hyperlink" Target="http://www.flies4fishing.com/images/Sport%20Fishing%20Supplies/Pflueger%20President%202078.jpg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/images/Sport%20Fishing%20Supplies/Anglers%20Image%20Zinger.jpg" TargetMode="External"/><Relationship Id="rId2" Type="http://schemas.openxmlformats.org/officeDocument/2006/relationships/hyperlink" Target="http://www.flies4fishing.com/images/Sport%20Fishing%20Supplies/Aquaseal.jpg" TargetMode="External"/><Relationship Id="rId1" Type="http://schemas.openxmlformats.org/officeDocument/2006/relationships/hyperlink" Target="http://www.flies4fishing.com/images/Sport%20Fishing%20Supplies/Opticaid.gif" TargetMode="External"/><Relationship Id="rId4" Type="http://schemas.openxmlformats.org/officeDocument/2006/relationships/printerSettings" Target="../printerSettings/printerSettings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flies4fishing.com/Product%20Sheets%20No%20Prices/Fishing%20Butlers.pdf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flies4fishing.com/Product%20Sheets%20No%20Prices/R%20&amp;%20%20W%20Lures.pdf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flies4fishing.com/Product%20Sheets%20No%20Prices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0"/>
  <sheetViews>
    <sheetView showZeros="0" topLeftCell="A32" zoomScale="70" workbookViewId="0">
      <selection activeCell="J35" sqref="J35"/>
    </sheetView>
  </sheetViews>
  <sheetFormatPr defaultRowHeight="12.75" x14ac:dyDescent="0.2"/>
  <cols>
    <col min="1" max="1" width="15.85546875" customWidth="1"/>
    <col min="2" max="2" width="46.7109375" customWidth="1"/>
    <col min="3" max="3" width="16.85546875" customWidth="1"/>
    <col min="4" max="4" width="25.28515625" customWidth="1"/>
    <col min="5" max="5" width="35.42578125" customWidth="1"/>
    <col min="6" max="6" width="17.5703125" customWidth="1"/>
    <col min="7" max="7" width="21.42578125" customWidth="1"/>
    <col min="8" max="8" width="34.85546875" customWidth="1"/>
    <col min="9" max="9" width="16.5703125" customWidth="1"/>
    <col min="10" max="10" width="25.140625" customWidth="1"/>
  </cols>
  <sheetData>
    <row r="1" spans="1:10" ht="30" customHeight="1" x14ac:dyDescent="0.2">
      <c r="A1" s="195" t="s">
        <v>1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24.95" customHeight="1" x14ac:dyDescent="0.2">
      <c r="A2" s="196" t="s">
        <v>9</v>
      </c>
      <c r="B2" s="196"/>
      <c r="C2" s="196"/>
      <c r="D2" s="196"/>
      <c r="E2" s="196"/>
      <c r="F2" s="196"/>
      <c r="G2" s="196"/>
      <c r="H2" s="196"/>
      <c r="I2" s="196"/>
      <c r="J2" s="196"/>
    </row>
    <row r="3" spans="1:10" ht="24.95" customHeight="1" x14ac:dyDescent="0.2">
      <c r="A3" s="196" t="s">
        <v>8</v>
      </c>
      <c r="B3" s="196"/>
      <c r="C3" s="196"/>
      <c r="D3" s="196"/>
      <c r="E3" s="196"/>
      <c r="F3" s="196"/>
      <c r="G3" s="196"/>
      <c r="H3" s="196"/>
      <c r="I3" s="196"/>
      <c r="J3" s="196"/>
    </row>
    <row r="4" spans="1:10" ht="24.95" customHeight="1" x14ac:dyDescent="0.2">
      <c r="A4" s="196" t="s">
        <v>33</v>
      </c>
      <c r="B4" s="196"/>
      <c r="C4" s="196"/>
      <c r="D4" s="196"/>
      <c r="E4" s="196"/>
      <c r="F4" s="196"/>
      <c r="G4" s="196"/>
      <c r="H4" s="196"/>
      <c r="I4" s="196"/>
      <c r="J4" s="196"/>
    </row>
    <row r="5" spans="1:10" s="1" customFormat="1" ht="24.95" customHeight="1" x14ac:dyDescent="0.2">
      <c r="A5" s="204" t="s">
        <v>22</v>
      </c>
      <c r="B5" s="204"/>
      <c r="C5" s="204"/>
      <c r="D5" s="204"/>
      <c r="E5" s="204"/>
      <c r="F5" s="204"/>
      <c r="G5" s="204"/>
      <c r="H5" s="204"/>
      <c r="I5" s="204"/>
      <c r="J5" s="204"/>
    </row>
    <row r="6" spans="1:10" s="1" customFormat="1" ht="24.95" customHeight="1" x14ac:dyDescent="0.2">
      <c r="A6" s="183" t="s">
        <v>2</v>
      </c>
      <c r="B6" s="183"/>
      <c r="C6" s="186" t="s">
        <v>6</v>
      </c>
      <c r="D6" s="186"/>
      <c r="E6" s="186"/>
      <c r="F6" s="186"/>
      <c r="G6" s="186"/>
      <c r="H6" s="186"/>
      <c r="I6" s="186"/>
      <c r="J6" s="186"/>
    </row>
    <row r="7" spans="1:10" s="1" customFormat="1" ht="24.95" customHeight="1" x14ac:dyDescent="0.2">
      <c r="A7" s="187" t="s">
        <v>10</v>
      </c>
      <c r="B7" s="187"/>
      <c r="C7" s="187" t="s">
        <v>11</v>
      </c>
      <c r="D7" s="187"/>
      <c r="E7" s="187"/>
      <c r="F7" s="187"/>
      <c r="G7" s="187"/>
      <c r="H7" s="187"/>
      <c r="I7" s="187"/>
      <c r="J7" s="187"/>
    </row>
    <row r="8" spans="1:10" s="1" customFormat="1" ht="24.95" customHeight="1" x14ac:dyDescent="0.2">
      <c r="A8" s="184"/>
      <c r="B8" s="184"/>
      <c r="C8" s="184"/>
      <c r="D8" s="184"/>
      <c r="E8" s="184"/>
      <c r="F8" s="184"/>
      <c r="G8" s="184"/>
      <c r="H8" s="184"/>
      <c r="I8" s="184"/>
      <c r="J8" s="184"/>
    </row>
    <row r="9" spans="1:10" s="1" customFormat="1" ht="24.95" customHeight="1" x14ac:dyDescent="0.2">
      <c r="A9" s="43" t="s">
        <v>281</v>
      </c>
      <c r="B9" s="192" t="s">
        <v>287</v>
      </c>
      <c r="C9" s="193"/>
      <c r="D9" s="193"/>
      <c r="E9" s="193"/>
      <c r="F9" s="193"/>
      <c r="G9" s="193"/>
      <c r="H9" s="194"/>
      <c r="I9" s="190"/>
      <c r="J9" s="191"/>
    </row>
    <row r="10" spans="1:10" s="1" customFormat="1" ht="24.95" customHeight="1" x14ac:dyDescent="0.2">
      <c r="A10" s="43" t="s">
        <v>282</v>
      </c>
      <c r="B10" s="192" t="s">
        <v>288</v>
      </c>
      <c r="C10" s="193"/>
      <c r="D10" s="193"/>
      <c r="E10" s="193"/>
      <c r="F10" s="193"/>
      <c r="G10" s="193"/>
      <c r="H10" s="194"/>
      <c r="I10" s="197">
        <v>0</v>
      </c>
      <c r="J10" s="198"/>
    </row>
    <row r="11" spans="1:10" s="1" customFormat="1" ht="24.95" customHeight="1" x14ac:dyDescent="0.2">
      <c r="A11" s="189"/>
      <c r="B11" s="189"/>
      <c r="C11" s="189"/>
      <c r="D11" s="189"/>
      <c r="E11" s="189"/>
      <c r="F11" s="189"/>
      <c r="G11" s="189"/>
      <c r="H11" s="189"/>
      <c r="I11" s="189"/>
      <c r="J11" s="189"/>
    </row>
    <row r="12" spans="1:10" s="1" customFormat="1" ht="24.95" customHeight="1" x14ac:dyDescent="0.2">
      <c r="A12" s="43" t="s">
        <v>283</v>
      </c>
      <c r="B12" s="199"/>
      <c r="C12" s="200"/>
      <c r="D12" s="200"/>
      <c r="E12" s="200"/>
      <c r="F12" s="200"/>
      <c r="G12" s="201" t="s">
        <v>46</v>
      </c>
      <c r="H12" s="201"/>
      <c r="I12" s="201"/>
      <c r="J12" s="201"/>
    </row>
    <row r="13" spans="1:10" s="1" customFormat="1" ht="24.95" customHeight="1" x14ac:dyDescent="0.2">
      <c r="A13" s="143" t="s">
        <v>40</v>
      </c>
      <c r="B13" s="143"/>
      <c r="C13" s="185"/>
      <c r="D13" s="185"/>
      <c r="E13" s="185"/>
      <c r="F13" s="185"/>
      <c r="G13" s="188"/>
      <c r="H13" s="188"/>
      <c r="I13" s="188"/>
      <c r="J13" s="188"/>
    </row>
    <row r="14" spans="1:10" s="1" customFormat="1" ht="24.95" customHeight="1" x14ac:dyDescent="0.2">
      <c r="A14" s="143" t="s">
        <v>41</v>
      </c>
      <c r="B14" s="143"/>
      <c r="C14" s="185"/>
      <c r="D14" s="185"/>
      <c r="E14" s="185"/>
      <c r="F14" s="185"/>
      <c r="G14" s="188"/>
      <c r="H14" s="188"/>
      <c r="I14" s="188"/>
      <c r="J14" s="188"/>
    </row>
    <row r="15" spans="1:10" s="1" customFormat="1" ht="24.95" customHeight="1" x14ac:dyDescent="0.2">
      <c r="A15" s="143"/>
      <c r="B15" s="143"/>
      <c r="C15" s="185"/>
      <c r="D15" s="185"/>
      <c r="E15" s="185"/>
      <c r="F15" s="185"/>
      <c r="G15" s="188"/>
      <c r="H15" s="188"/>
      <c r="I15" s="188"/>
      <c r="J15" s="188"/>
    </row>
    <row r="16" spans="1:10" s="1" customFormat="1" ht="24.95" customHeight="1" x14ac:dyDescent="0.2">
      <c r="A16" s="143" t="s">
        <v>42</v>
      </c>
      <c r="B16" s="143"/>
      <c r="C16" s="185"/>
      <c r="D16" s="185"/>
      <c r="E16" s="185"/>
      <c r="F16" s="185"/>
      <c r="G16" s="188"/>
      <c r="H16" s="188"/>
      <c r="I16" s="188"/>
      <c r="J16" s="188"/>
    </row>
    <row r="17" spans="1:10" s="1" customFormat="1" ht="24.95" customHeight="1" x14ac:dyDescent="0.2">
      <c r="A17" s="143" t="s">
        <v>43</v>
      </c>
      <c r="B17" s="143"/>
      <c r="C17" s="185"/>
      <c r="D17" s="185"/>
      <c r="E17" s="185"/>
      <c r="F17" s="185"/>
      <c r="G17" s="188"/>
      <c r="H17" s="188"/>
      <c r="I17" s="188"/>
      <c r="J17" s="188"/>
    </row>
    <row r="18" spans="1:10" s="1" customFormat="1" ht="24.95" customHeight="1" x14ac:dyDescent="0.2">
      <c r="A18" s="143" t="s">
        <v>31</v>
      </c>
      <c r="B18" s="143"/>
      <c r="C18" s="185"/>
      <c r="D18" s="185"/>
      <c r="E18" s="185"/>
      <c r="F18" s="185"/>
      <c r="G18" s="188"/>
      <c r="H18" s="188"/>
      <c r="I18" s="188"/>
      <c r="J18" s="188"/>
    </row>
    <row r="19" spans="1:10" s="1" customFormat="1" ht="24.95" customHeight="1" x14ac:dyDescent="0.2">
      <c r="A19" s="202"/>
      <c r="B19" s="202"/>
      <c r="C19" s="202"/>
      <c r="D19" s="202"/>
      <c r="E19" s="202"/>
      <c r="F19" s="202"/>
      <c r="G19" s="202"/>
      <c r="H19" s="202"/>
      <c r="I19" s="202"/>
      <c r="J19" s="202"/>
    </row>
    <row r="20" spans="1:10" s="1" customFormat="1" ht="24.95" customHeight="1" x14ac:dyDescent="0.2">
      <c r="A20" s="203" t="s">
        <v>55</v>
      </c>
      <c r="B20" s="203"/>
      <c r="C20" s="203"/>
      <c r="D20" s="203"/>
      <c r="E20" s="203"/>
      <c r="F20" s="203"/>
      <c r="G20" s="203"/>
      <c r="H20" s="203"/>
      <c r="I20" s="203"/>
      <c r="J20" s="203"/>
    </row>
    <row r="21" spans="1:10" s="1" customFormat="1" ht="24.95" customHeight="1" x14ac:dyDescent="0.2">
      <c r="A21" s="138" t="s">
        <v>280</v>
      </c>
      <c r="B21" s="138"/>
      <c r="C21" s="138"/>
      <c r="D21" s="138"/>
      <c r="E21" s="138"/>
      <c r="F21" s="138"/>
      <c r="G21" s="138"/>
      <c r="H21" s="138"/>
      <c r="I21" s="138"/>
      <c r="J21" s="138"/>
    </row>
    <row r="22" spans="1:10" s="1" customFormat="1" ht="24.95" customHeight="1" x14ac:dyDescent="0.2">
      <c r="A22" s="40" t="s">
        <v>284</v>
      </c>
      <c r="B22" s="137"/>
      <c r="C22" s="138"/>
      <c r="D22" s="138"/>
      <c r="E22" s="138"/>
      <c r="F22" s="138"/>
      <c r="G22" s="138"/>
      <c r="H22" s="138"/>
      <c r="I22" s="138"/>
      <c r="J22" s="138"/>
    </row>
    <row r="23" spans="1:10" s="1" customFormat="1" ht="60" customHeight="1" x14ac:dyDescent="0.2">
      <c r="A23" s="162" t="s">
        <v>226</v>
      </c>
      <c r="B23" s="162"/>
      <c r="C23" s="162"/>
      <c r="D23" s="162"/>
      <c r="E23" s="14"/>
      <c r="F23" s="37" t="s">
        <v>51</v>
      </c>
      <c r="G23" s="14"/>
      <c r="H23" s="37" t="s">
        <v>50</v>
      </c>
      <c r="I23" s="14"/>
      <c r="J23" s="37" t="s">
        <v>49</v>
      </c>
    </row>
    <row r="24" spans="1:10" s="1" customFormat="1" ht="24.95" customHeight="1" x14ac:dyDescent="0.2">
      <c r="A24" s="149" t="s">
        <v>211</v>
      </c>
      <c r="B24" s="149"/>
      <c r="C24" s="149"/>
      <c r="D24" s="149"/>
      <c r="E24" s="149"/>
      <c r="F24" s="149"/>
      <c r="G24" s="149"/>
      <c r="H24" s="149"/>
      <c r="I24" s="149"/>
      <c r="J24" s="149"/>
    </row>
    <row r="25" spans="1:10" s="1" customFormat="1" ht="24.95" customHeight="1" x14ac:dyDescent="0.2">
      <c r="A25" s="14">
        <v>0</v>
      </c>
      <c r="B25" s="30" t="s">
        <v>212</v>
      </c>
      <c r="C25" s="32">
        <f>IF(A25="x",0.05,0)</f>
        <v>0</v>
      </c>
      <c r="D25" s="14">
        <v>0</v>
      </c>
      <c r="E25" s="30" t="s">
        <v>213</v>
      </c>
      <c r="F25" s="32">
        <f>IF(D25="x",0.15,0)</f>
        <v>0</v>
      </c>
      <c r="G25" s="150" t="s">
        <v>214</v>
      </c>
      <c r="H25" s="151"/>
      <c r="I25" s="151"/>
      <c r="J25" s="152"/>
    </row>
    <row r="26" spans="1:10" s="1" customFormat="1" ht="24.95" customHeight="1" x14ac:dyDescent="0.2">
      <c r="A26" s="14">
        <v>0</v>
      </c>
      <c r="B26" s="30" t="s">
        <v>215</v>
      </c>
      <c r="C26" s="32">
        <f>IF(A26="x",0.12,0)</f>
        <v>0</v>
      </c>
      <c r="D26" s="14">
        <v>0</v>
      </c>
      <c r="E26" s="30" t="s">
        <v>216</v>
      </c>
      <c r="F26" s="32">
        <f>IF(D26="x",0.05,0)</f>
        <v>0</v>
      </c>
      <c r="G26" s="153"/>
      <c r="H26" s="154"/>
      <c r="I26" s="154"/>
      <c r="J26" s="155"/>
    </row>
    <row r="27" spans="1:10" s="1" customFormat="1" ht="24.95" customHeight="1" x14ac:dyDescent="0.2">
      <c r="A27" s="14">
        <v>0</v>
      </c>
      <c r="B27" s="30" t="s">
        <v>217</v>
      </c>
      <c r="C27" s="32">
        <f>IF(A27="x",0.13,0)</f>
        <v>0</v>
      </c>
      <c r="D27" s="14">
        <v>0</v>
      </c>
      <c r="E27" s="30" t="s">
        <v>218</v>
      </c>
      <c r="F27" s="32">
        <f>IF(D27="x",0.13,0)</f>
        <v>0</v>
      </c>
      <c r="G27" s="153"/>
      <c r="H27" s="154"/>
      <c r="I27" s="154"/>
      <c r="J27" s="155"/>
    </row>
    <row r="28" spans="1:10" s="1" customFormat="1" ht="24.95" customHeight="1" x14ac:dyDescent="0.2">
      <c r="A28" s="14">
        <v>0</v>
      </c>
      <c r="B28" s="30" t="s">
        <v>219</v>
      </c>
      <c r="C28" s="32">
        <f>IF(A28="x",0.13,0)</f>
        <v>0</v>
      </c>
      <c r="D28" s="14">
        <v>0</v>
      </c>
      <c r="E28" s="30" t="s">
        <v>220</v>
      </c>
      <c r="F28" s="32">
        <f>IF(D28="x",0.15,0)</f>
        <v>0</v>
      </c>
      <c r="G28" s="153"/>
      <c r="H28" s="154"/>
      <c r="I28" s="154"/>
      <c r="J28" s="155"/>
    </row>
    <row r="29" spans="1:10" s="1" customFormat="1" ht="24.95" customHeight="1" x14ac:dyDescent="0.2">
      <c r="A29" s="14">
        <v>0</v>
      </c>
      <c r="B29" s="30" t="s">
        <v>279</v>
      </c>
      <c r="C29" s="32">
        <f>IF(A29="x",0.15,0)</f>
        <v>0</v>
      </c>
      <c r="D29" s="14">
        <v>0</v>
      </c>
      <c r="E29" s="30" t="s">
        <v>221</v>
      </c>
      <c r="F29" s="33">
        <f>IF(D29="x",0.14975,0)</f>
        <v>0</v>
      </c>
      <c r="G29" s="153"/>
      <c r="H29" s="154"/>
      <c r="I29" s="154"/>
      <c r="J29" s="155"/>
    </row>
    <row r="30" spans="1:10" s="1" customFormat="1" ht="24.95" customHeight="1" x14ac:dyDescent="0.2">
      <c r="A30" s="14">
        <v>0</v>
      </c>
      <c r="B30" s="30" t="s">
        <v>222</v>
      </c>
      <c r="C30" s="32">
        <f>IF(A30="x",0.05,0)</f>
        <v>0</v>
      </c>
      <c r="D30" s="14">
        <v>0</v>
      </c>
      <c r="E30" s="30" t="s">
        <v>223</v>
      </c>
      <c r="F30" s="32">
        <f>IF(D30="x",0.1,0)</f>
        <v>0</v>
      </c>
      <c r="G30" s="156"/>
      <c r="H30" s="157"/>
      <c r="I30" s="157"/>
      <c r="J30" s="158"/>
    </row>
    <row r="31" spans="1:10" s="1" customFormat="1" ht="24.95" customHeight="1" x14ac:dyDescent="0.2">
      <c r="A31" s="14">
        <v>0</v>
      </c>
      <c r="B31" s="30" t="s">
        <v>224</v>
      </c>
      <c r="C31" s="32">
        <f>IF(A31="x",0.05,0)</f>
        <v>0</v>
      </c>
      <c r="D31" s="159" t="s">
        <v>225</v>
      </c>
      <c r="E31" s="160"/>
      <c r="F31" s="160"/>
      <c r="G31" s="160"/>
      <c r="H31" s="160"/>
      <c r="I31" s="161"/>
      <c r="J31" s="34">
        <f>C25+C26+C27+C28+C29+C30+C31+F25+F26+F27+F28+F29+F30</f>
        <v>0</v>
      </c>
    </row>
    <row r="32" spans="1:10" s="1" customFormat="1" ht="24.95" customHeight="1" x14ac:dyDescent="0.2">
      <c r="A32" s="43" t="s">
        <v>285</v>
      </c>
      <c r="B32" s="148" t="s">
        <v>56</v>
      </c>
      <c r="C32" s="148"/>
      <c r="D32" s="148"/>
      <c r="E32" s="148"/>
      <c r="F32" s="148"/>
      <c r="G32" s="148"/>
      <c r="H32" s="148"/>
      <c r="I32" s="148"/>
      <c r="J32" s="148"/>
    </row>
    <row r="33" spans="1:11" s="1" customFormat="1" ht="24.95" customHeight="1" x14ac:dyDescent="0.2">
      <c r="A33" s="143" t="s">
        <v>17</v>
      </c>
      <c r="B33" s="143"/>
      <c r="C33" s="146" t="s">
        <v>22</v>
      </c>
      <c r="D33" s="146"/>
      <c r="E33" s="146"/>
      <c r="F33" s="146"/>
      <c r="G33" s="147" t="s">
        <v>16</v>
      </c>
      <c r="H33" s="147"/>
      <c r="I33" s="147"/>
      <c r="J33" s="22">
        <f>'Table of Contents'!H22</f>
        <v>0</v>
      </c>
    </row>
    <row r="34" spans="1:11" s="1" customFormat="1" ht="24.95" customHeight="1" x14ac:dyDescent="0.2">
      <c r="A34" s="143" t="s">
        <v>30</v>
      </c>
      <c r="B34" s="143"/>
      <c r="C34" s="146" t="s">
        <v>22</v>
      </c>
      <c r="D34" s="146"/>
      <c r="E34" s="146"/>
      <c r="F34" s="146"/>
      <c r="G34" s="147" t="s">
        <v>52</v>
      </c>
      <c r="H34" s="147"/>
      <c r="I34" s="147"/>
      <c r="J34" s="22">
        <f>J49</f>
        <v>0</v>
      </c>
    </row>
    <row r="35" spans="1:11" s="1" customFormat="1" ht="24.95" customHeight="1" x14ac:dyDescent="0.2">
      <c r="A35" s="143" t="s">
        <v>37</v>
      </c>
      <c r="B35" s="143"/>
      <c r="C35" s="146" t="s">
        <v>22</v>
      </c>
      <c r="D35" s="146"/>
      <c r="E35" s="146"/>
      <c r="F35" s="146"/>
      <c r="G35" s="147" t="s">
        <v>21</v>
      </c>
      <c r="H35" s="147"/>
      <c r="I35" s="147"/>
      <c r="J35" s="22">
        <f>J50</f>
        <v>0</v>
      </c>
    </row>
    <row r="36" spans="1:11" s="1" customFormat="1" ht="24.95" customHeight="1" x14ac:dyDescent="0.2">
      <c r="A36" s="143" t="s">
        <v>18</v>
      </c>
      <c r="B36" s="143"/>
      <c r="C36" s="182" t="s">
        <v>22</v>
      </c>
      <c r="D36" s="182"/>
      <c r="E36" s="182"/>
      <c r="F36" s="182"/>
      <c r="G36" s="145" t="s">
        <v>7</v>
      </c>
      <c r="H36" s="145"/>
      <c r="I36" s="145"/>
      <c r="J36" s="23">
        <f>J51</f>
        <v>0</v>
      </c>
    </row>
    <row r="37" spans="1:11" s="1" customFormat="1" ht="24.95" customHeight="1" x14ac:dyDescent="0.2">
      <c r="A37" s="143" t="s">
        <v>289</v>
      </c>
      <c r="B37" s="143"/>
      <c r="C37" s="182" t="s">
        <v>22</v>
      </c>
      <c r="D37" s="182"/>
      <c r="E37" s="182"/>
      <c r="F37" s="182"/>
      <c r="G37" s="145" t="s">
        <v>5</v>
      </c>
      <c r="H37" s="145"/>
      <c r="I37" s="36">
        <f>I52</f>
        <v>0</v>
      </c>
      <c r="J37" s="23">
        <f>J52</f>
        <v>0</v>
      </c>
    </row>
    <row r="38" spans="1:11" s="1" customFormat="1" ht="24.95" customHeight="1" x14ac:dyDescent="0.2">
      <c r="A38" s="166" t="str">
        <f>IF(AND(J33&gt;0,E23=0,G23=0,I23=0),"Enter a lowercase x in the cell next to your country for tax purposes and for postage adjustment.","Visit our Website.")</f>
        <v>Visit our Website.</v>
      </c>
      <c r="B38" s="167"/>
      <c r="C38" s="167"/>
      <c r="D38" s="167"/>
      <c r="E38" s="167"/>
      <c r="F38" s="168"/>
      <c r="G38" s="145" t="s">
        <v>0</v>
      </c>
      <c r="H38" s="145"/>
      <c r="I38" s="145"/>
      <c r="J38" s="23">
        <f>J53</f>
        <v>0</v>
      </c>
    </row>
    <row r="39" spans="1:11" s="1" customFormat="1" ht="24.95" customHeight="1" x14ac:dyDescent="0.2">
      <c r="A39" s="169"/>
      <c r="B39" s="170"/>
      <c r="C39" s="170"/>
      <c r="D39" s="170"/>
      <c r="E39" s="170"/>
      <c r="F39" s="171"/>
      <c r="G39" s="178" t="s">
        <v>19</v>
      </c>
      <c r="H39" s="178"/>
      <c r="I39" s="178"/>
      <c r="J39" s="8"/>
    </row>
    <row r="40" spans="1:11" s="1" customFormat="1" ht="24.95" customHeight="1" x14ac:dyDescent="0.2">
      <c r="A40" s="169"/>
      <c r="B40" s="170"/>
      <c r="C40" s="170"/>
      <c r="D40" s="170"/>
      <c r="E40" s="170"/>
      <c r="F40" s="171"/>
      <c r="G40" s="144" t="s">
        <v>53</v>
      </c>
      <c r="H40" s="144"/>
      <c r="I40" s="144"/>
      <c r="J40" s="26">
        <f>J38-J39</f>
        <v>0</v>
      </c>
    </row>
    <row r="41" spans="1:11" s="1" customFormat="1" ht="24.95" customHeight="1" x14ac:dyDescent="0.2">
      <c r="A41" s="172"/>
      <c r="B41" s="173"/>
      <c r="C41" s="173"/>
      <c r="D41" s="173"/>
      <c r="E41" s="173"/>
      <c r="F41" s="174"/>
      <c r="G41" s="230" t="s">
        <v>36</v>
      </c>
      <c r="H41" s="230"/>
      <c r="I41" s="230"/>
      <c r="J41" s="24"/>
    </row>
    <row r="42" spans="1:11" s="1" customFormat="1" ht="24.95" customHeight="1" x14ac:dyDescent="0.2">
      <c r="A42" s="167"/>
      <c r="B42" s="167"/>
      <c r="C42" s="167"/>
      <c r="D42" s="167"/>
      <c r="E42" s="167"/>
      <c r="F42" s="167"/>
      <c r="G42" s="167"/>
      <c r="H42" s="167"/>
      <c r="I42" s="167"/>
      <c r="J42" s="167"/>
    </row>
    <row r="43" spans="1:11" s="1" customFormat="1" ht="24.95" customHeight="1" x14ac:dyDescent="0.2">
      <c r="A43" s="43" t="s">
        <v>290</v>
      </c>
      <c r="B43" s="139" t="s">
        <v>292</v>
      </c>
      <c r="C43" s="140"/>
      <c r="D43" s="140"/>
      <c r="E43" s="140"/>
      <c r="F43" s="140"/>
      <c r="G43" s="140"/>
      <c r="H43" s="140"/>
      <c r="I43" s="141"/>
      <c r="J43" s="11">
        <v>0</v>
      </c>
    </row>
    <row r="44" spans="1:11" s="1" customFormat="1" ht="35.1" customHeight="1" x14ac:dyDescent="0.2">
      <c r="A44" s="176"/>
      <c r="B44" s="176"/>
      <c r="C44" s="176"/>
      <c r="D44" s="176"/>
      <c r="E44" s="176"/>
      <c r="F44" s="176"/>
      <c r="G44" s="176"/>
      <c r="H44" s="176"/>
      <c r="I44" s="176"/>
      <c r="J44" s="176"/>
    </row>
    <row r="45" spans="1:11" s="1" customFormat="1" ht="35.1" customHeight="1" x14ac:dyDescent="0.2">
      <c r="A45" s="175" t="s">
        <v>300</v>
      </c>
      <c r="B45" s="175"/>
      <c r="C45" s="175"/>
      <c r="D45" s="175"/>
      <c r="E45" s="175"/>
      <c r="F45" s="175"/>
      <c r="G45" s="175"/>
      <c r="H45" s="175"/>
      <c r="I45" s="175"/>
      <c r="J45" s="175"/>
    </row>
    <row r="46" spans="1:11" s="1" customFormat="1" ht="35.1" customHeight="1" x14ac:dyDescent="0.2">
      <c r="A46" s="179" t="s">
        <v>38</v>
      </c>
      <c r="B46" s="180"/>
      <c r="C46" s="180"/>
      <c r="D46" s="180"/>
      <c r="E46" s="180"/>
      <c r="F46" s="180"/>
      <c r="G46" s="180"/>
      <c r="H46" s="180"/>
      <c r="I46" s="180"/>
      <c r="J46" s="181"/>
    </row>
    <row r="47" spans="1:11" s="1" customFormat="1" ht="24.95" customHeight="1" x14ac:dyDescent="0.2">
      <c r="A47" s="40" t="s">
        <v>291</v>
      </c>
      <c r="B47" s="164" t="s">
        <v>48</v>
      </c>
      <c r="C47" s="165"/>
      <c r="D47" s="165"/>
      <c r="E47" s="165"/>
      <c r="F47" s="165"/>
      <c r="G47" s="165"/>
      <c r="H47" s="165"/>
      <c r="I47" s="165"/>
      <c r="J47" s="165"/>
      <c r="K47" s="42"/>
    </row>
    <row r="48" spans="1:11" s="1" customFormat="1" ht="24.95" customHeight="1" x14ac:dyDescent="0.2">
      <c r="A48" s="143" t="s">
        <v>23</v>
      </c>
      <c r="B48" s="143"/>
      <c r="C48" s="143"/>
      <c r="D48" s="163" t="s">
        <v>24</v>
      </c>
      <c r="E48" s="163"/>
      <c r="F48" s="163"/>
      <c r="G48" s="163"/>
      <c r="H48" s="177" t="s">
        <v>16</v>
      </c>
      <c r="I48" s="177"/>
      <c r="J48" s="4">
        <f>J33</f>
        <v>0</v>
      </c>
    </row>
    <row r="49" spans="1:10" s="1" customFormat="1" ht="24.95" customHeight="1" x14ac:dyDescent="0.2">
      <c r="A49" s="142" t="s">
        <v>25</v>
      </c>
      <c r="B49" s="142"/>
      <c r="C49" s="16" t="s">
        <v>22</v>
      </c>
      <c r="D49" s="215" t="str">
        <f>IF(J48&gt;0,"Thanks for Your Order","Visit our Website")</f>
        <v>Visit our Website</v>
      </c>
      <c r="E49" s="189"/>
      <c r="F49" s="189"/>
      <c r="G49" s="216"/>
      <c r="H49" s="218" t="s">
        <v>32</v>
      </c>
      <c r="I49" s="219"/>
      <c r="J49" s="4">
        <v>0</v>
      </c>
    </row>
    <row r="50" spans="1:10" s="1" customFormat="1" ht="24.95" customHeight="1" x14ac:dyDescent="0.2">
      <c r="A50" s="226" t="s">
        <v>22</v>
      </c>
      <c r="B50" s="226"/>
      <c r="C50" s="14"/>
      <c r="D50" s="215"/>
      <c r="E50" s="189"/>
      <c r="F50" s="189"/>
      <c r="G50" s="216"/>
      <c r="H50" s="159" t="s">
        <v>21</v>
      </c>
      <c r="I50" s="161"/>
      <c r="J50" s="4">
        <f>IF(OR(J43="x",J48=0,),0,17)</f>
        <v>0</v>
      </c>
    </row>
    <row r="51" spans="1:10" s="1" customFormat="1" ht="24.95" customHeight="1" x14ac:dyDescent="0.2">
      <c r="A51" s="229" t="s">
        <v>39</v>
      </c>
      <c r="B51" s="229"/>
      <c r="C51" s="14"/>
      <c r="D51" s="215"/>
      <c r="E51" s="189"/>
      <c r="F51" s="189"/>
      <c r="G51" s="216"/>
      <c r="H51" s="159" t="s">
        <v>7</v>
      </c>
      <c r="I51" s="161"/>
      <c r="J51" s="4">
        <f>J48-J49+J50</f>
        <v>0</v>
      </c>
    </row>
    <row r="52" spans="1:10" s="1" customFormat="1" ht="24.95" customHeight="1" x14ac:dyDescent="0.2">
      <c r="A52" s="227" t="s">
        <v>29</v>
      </c>
      <c r="B52" s="227"/>
      <c r="C52" s="15"/>
      <c r="D52" s="215"/>
      <c r="E52" s="189"/>
      <c r="F52" s="189"/>
      <c r="G52" s="216"/>
      <c r="H52" s="25" t="s">
        <v>5</v>
      </c>
      <c r="I52" s="35">
        <f>J31</f>
        <v>0</v>
      </c>
      <c r="J52" s="5">
        <f>J51*I52</f>
        <v>0</v>
      </c>
    </row>
    <row r="53" spans="1:10" s="1" customFormat="1" ht="24.95" customHeight="1" x14ac:dyDescent="0.2">
      <c r="A53" s="228" t="s">
        <v>26</v>
      </c>
      <c r="B53" s="228"/>
      <c r="C53" s="15"/>
      <c r="D53" s="215"/>
      <c r="E53" s="189"/>
      <c r="F53" s="189"/>
      <c r="G53" s="216"/>
      <c r="H53" s="220" t="s">
        <v>0</v>
      </c>
      <c r="I53" s="221"/>
      <c r="J53" s="6">
        <f>SUM(J51:J52)</f>
        <v>0</v>
      </c>
    </row>
    <row r="54" spans="1:10" s="1" customFormat="1" ht="24.95" customHeight="1" x14ac:dyDescent="0.2">
      <c r="A54" s="210" t="s">
        <v>27</v>
      </c>
      <c r="B54" s="210"/>
      <c r="C54" s="15"/>
      <c r="D54" s="215"/>
      <c r="E54" s="189"/>
      <c r="F54" s="189"/>
      <c r="G54" s="216"/>
      <c r="H54" s="211" t="s">
        <v>19</v>
      </c>
      <c r="I54" s="212"/>
      <c r="J54" s="13">
        <v>0</v>
      </c>
    </row>
    <row r="55" spans="1:10" s="1" customFormat="1" ht="24.95" customHeight="1" x14ac:dyDescent="0.2">
      <c r="A55" s="210" t="s">
        <v>28</v>
      </c>
      <c r="B55" s="210"/>
      <c r="C55" s="15"/>
      <c r="D55" s="215"/>
      <c r="E55" s="189"/>
      <c r="F55" s="189"/>
      <c r="G55" s="216"/>
      <c r="H55" s="213" t="s">
        <v>20</v>
      </c>
      <c r="I55" s="214"/>
      <c r="J55" s="9">
        <f>J53-J54</f>
        <v>0</v>
      </c>
    </row>
    <row r="56" spans="1:10" s="1" customFormat="1" ht="24.95" customHeight="1" x14ac:dyDescent="0.2">
      <c r="A56" s="222" t="s">
        <v>34</v>
      </c>
      <c r="B56" s="223"/>
      <c r="C56" s="15"/>
      <c r="D56" s="199"/>
      <c r="E56" s="200"/>
      <c r="F56" s="200"/>
      <c r="G56" s="217"/>
      <c r="H56" s="224" t="s">
        <v>36</v>
      </c>
      <c r="I56" s="225"/>
      <c r="J56" s="10"/>
    </row>
    <row r="57" spans="1:10" s="1" customFormat="1" ht="24.95" customHeight="1" x14ac:dyDescent="0.2">
      <c r="A57" s="207"/>
      <c r="B57" s="207"/>
      <c r="C57" s="207"/>
      <c r="D57" s="207"/>
      <c r="E57" s="207"/>
      <c r="F57" s="207"/>
      <c r="G57" s="207"/>
      <c r="H57" s="207"/>
      <c r="I57" s="207"/>
      <c r="J57" s="207"/>
    </row>
    <row r="58" spans="1:10" s="1" customFormat="1" ht="24.95" customHeight="1" x14ac:dyDescent="0.2">
      <c r="A58" s="46" t="s">
        <v>44</v>
      </c>
      <c r="B58" s="209"/>
      <c r="C58" s="209"/>
      <c r="D58" s="209"/>
      <c r="E58" s="209"/>
      <c r="F58" s="209"/>
      <c r="G58" s="209"/>
      <c r="H58" s="209"/>
      <c r="I58" s="209"/>
      <c r="J58" s="209"/>
    </row>
    <row r="59" spans="1:10" s="1" customFormat="1" ht="24.95" customHeight="1" x14ac:dyDescent="0.2">
      <c r="A59" s="46"/>
      <c r="B59" s="208" t="s">
        <v>38</v>
      </c>
      <c r="C59" s="208"/>
      <c r="D59" s="208"/>
      <c r="E59" s="208"/>
      <c r="F59" s="208"/>
      <c r="G59" s="208"/>
      <c r="H59" s="208"/>
      <c r="I59" s="208"/>
      <c r="J59" s="208"/>
    </row>
    <row r="60" spans="1:10" s="12" customFormat="1" ht="24.95" customHeight="1" x14ac:dyDescent="0.2">
      <c r="A60" s="44" t="s">
        <v>45</v>
      </c>
      <c r="B60" s="206" t="s">
        <v>293</v>
      </c>
      <c r="C60" s="206"/>
      <c r="D60" s="206"/>
      <c r="E60" s="206"/>
      <c r="F60" s="206"/>
      <c r="G60" s="206"/>
      <c r="H60" s="206"/>
      <c r="I60" s="206"/>
      <c r="J60" s="206"/>
    </row>
    <row r="61" spans="1:10" s="47" customFormat="1" ht="24.95" customHeight="1" x14ac:dyDescent="0.2">
      <c r="A61" s="45"/>
      <c r="B61" s="205" t="s">
        <v>294</v>
      </c>
      <c r="C61" s="205"/>
      <c r="D61" s="205"/>
      <c r="E61" s="205"/>
      <c r="F61" s="205"/>
      <c r="G61" s="205"/>
      <c r="H61" s="205"/>
      <c r="I61" s="205"/>
      <c r="J61" s="205"/>
    </row>
    <row r="62" spans="1:10" s="1" customFormat="1" ht="1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s="1" customFormat="1" ht="1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s="1" customFormat="1" ht="1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s="1" customFormat="1" ht="1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s="1" customFormat="1" ht="1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s="1" customFormat="1" ht="1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s="1" customFormat="1" ht="1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s="1" customFormat="1" ht="1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s="1" customFormat="1" ht="1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s="1" customFormat="1" ht="1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s="1" customFormat="1" ht="1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s="1" customFormat="1" ht="1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s="1" customFormat="1" ht="1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s="1" customFormat="1" ht="1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s="1" customFormat="1" ht="1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s="1" customFormat="1" ht="1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s="1" customFormat="1" ht="1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s="1" customFormat="1" ht="1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s="1" customFormat="1" ht="1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s="1" customFormat="1" ht="1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s="1" customFormat="1" ht="1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s="1" customFormat="1" ht="1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s="1" customFormat="1" ht="1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s="1" customFormat="1" ht="1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s="1" customFormat="1" ht="1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s="1" customFormat="1" ht="1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s="1" customFormat="1" ht="1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s="1" customFormat="1" ht="1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1" customFormat="1" ht="1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1" customFormat="1" ht="1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1" customFormat="1" ht="1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1" customFormat="1" ht="15" customHeight="1" x14ac:dyDescent="0.2"/>
    <row r="94" spans="1:10" s="1" customFormat="1" ht="15" customHeight="1" x14ac:dyDescent="0.2"/>
    <row r="95" spans="1:10" s="1" customFormat="1" ht="15" customHeight="1" x14ac:dyDescent="0.2"/>
    <row r="96" spans="1:10" s="1" customFormat="1" ht="15" customHeight="1" x14ac:dyDescent="0.2"/>
    <row r="97" s="1" customFormat="1" ht="15" customHeight="1" x14ac:dyDescent="0.2"/>
    <row r="98" s="1" customFormat="1" ht="15" customHeight="1" x14ac:dyDescent="0.2"/>
    <row r="99" s="1" customFormat="1" ht="15" customHeight="1" x14ac:dyDescent="0.2"/>
    <row r="100" s="1" customFormat="1" ht="15" customHeight="1" x14ac:dyDescent="0.2"/>
    <row r="101" s="1" customFormat="1" ht="15" customHeight="1" x14ac:dyDescent="0.2"/>
    <row r="102" s="1" customFormat="1" ht="15" customHeight="1" x14ac:dyDescent="0.2"/>
    <row r="103" s="1" customFormat="1" ht="15" customHeight="1" x14ac:dyDescent="0.2"/>
    <row r="104" s="1" customFormat="1" ht="15" customHeight="1" x14ac:dyDescent="0.2"/>
    <row r="105" s="1" customFormat="1" ht="15" customHeight="1" x14ac:dyDescent="0.2"/>
    <row r="106" s="1" customFormat="1" ht="15" customHeight="1" x14ac:dyDescent="0.2"/>
    <row r="107" s="1" customFormat="1" ht="15" customHeight="1" x14ac:dyDescent="0.2"/>
    <row r="108" s="1" customFormat="1" ht="15" customHeight="1" x14ac:dyDescent="0.2"/>
    <row r="109" s="1" customFormat="1" ht="15" customHeight="1" x14ac:dyDescent="0.2"/>
    <row r="110" s="1" customFormat="1" ht="15" customHeight="1" x14ac:dyDescent="0.2"/>
    <row r="111" s="1" customFormat="1" ht="15" customHeight="1" x14ac:dyDescent="0.2"/>
    <row r="112" s="1" customFormat="1" ht="15" customHeight="1" x14ac:dyDescent="0.2"/>
    <row r="113" s="1" customFormat="1" ht="15" customHeight="1" x14ac:dyDescent="0.2"/>
    <row r="114" s="1" customFormat="1" ht="15" customHeight="1" x14ac:dyDescent="0.2"/>
    <row r="115" s="1" customFormat="1" ht="15" customHeight="1" x14ac:dyDescent="0.2"/>
    <row r="116" s="1" customFormat="1" ht="15" customHeight="1" x14ac:dyDescent="0.2"/>
    <row r="117" s="1" customFormat="1" ht="15" customHeight="1" x14ac:dyDescent="0.2"/>
    <row r="118" s="1" customFormat="1" ht="15" customHeight="1" x14ac:dyDescent="0.2"/>
    <row r="119" s="1" customFormat="1" ht="15" customHeight="1" x14ac:dyDescent="0.2"/>
    <row r="120" s="1" customFormat="1" ht="15" customHeight="1" x14ac:dyDescent="0.2"/>
    <row r="121" s="1" customFormat="1" ht="15" customHeight="1" x14ac:dyDescent="0.2"/>
    <row r="122" s="1" customFormat="1" ht="15" customHeight="1" x14ac:dyDescent="0.2"/>
    <row r="123" s="1" customFormat="1" ht="15" customHeight="1" x14ac:dyDescent="0.2"/>
    <row r="124" s="1" customFormat="1" ht="15" customHeight="1" x14ac:dyDescent="0.2"/>
    <row r="125" s="1" customFormat="1" ht="15" customHeight="1" x14ac:dyDescent="0.2"/>
    <row r="126" s="1" customFormat="1" ht="15" customHeight="1" x14ac:dyDescent="0.2"/>
    <row r="127" s="1" customFormat="1" ht="15" customHeight="1" x14ac:dyDescent="0.2"/>
    <row r="128" s="1" customFormat="1" ht="15" customHeight="1" x14ac:dyDescent="0.2"/>
    <row r="129" s="1" customFormat="1" ht="15" customHeight="1" x14ac:dyDescent="0.2"/>
    <row r="130" s="1" customFormat="1" ht="15" customHeight="1" x14ac:dyDescent="0.2"/>
    <row r="131" s="1" customFormat="1" ht="15" customHeight="1" x14ac:dyDescent="0.2"/>
    <row r="132" s="1" customFormat="1" ht="15" customHeight="1" x14ac:dyDescent="0.2"/>
    <row r="133" s="1" customFormat="1" ht="15" customHeight="1" x14ac:dyDescent="0.2"/>
    <row r="134" s="1" customFormat="1" ht="15" customHeight="1" x14ac:dyDescent="0.2"/>
    <row r="135" s="1" customFormat="1" ht="15" customHeight="1" x14ac:dyDescent="0.2"/>
    <row r="136" s="1" customFormat="1" ht="15" customHeight="1" x14ac:dyDescent="0.2"/>
    <row r="137" s="1" customFormat="1" ht="15" customHeight="1" x14ac:dyDescent="0.2"/>
    <row r="138" s="1" customFormat="1" ht="15" customHeight="1" x14ac:dyDescent="0.2"/>
    <row r="139" s="1" customFormat="1" ht="15" customHeight="1" x14ac:dyDescent="0.2"/>
    <row r="140" s="1" customFormat="1" ht="15" customHeight="1" x14ac:dyDescent="0.2"/>
    <row r="141" s="1" customFormat="1" ht="15" customHeight="1" x14ac:dyDescent="0.2"/>
    <row r="142" s="1" customFormat="1" ht="15" customHeight="1" x14ac:dyDescent="0.2"/>
    <row r="143" s="1" customFormat="1" ht="15" customHeight="1" x14ac:dyDescent="0.2"/>
    <row r="144" s="1" customFormat="1" ht="15" customHeight="1" x14ac:dyDescent="0.2"/>
    <row r="145" s="1" customFormat="1" ht="15" customHeight="1" x14ac:dyDescent="0.2"/>
    <row r="146" s="1" customFormat="1" ht="15" customHeight="1" x14ac:dyDescent="0.2"/>
    <row r="147" s="1" customFormat="1" ht="15" customHeight="1" x14ac:dyDescent="0.2"/>
    <row r="148" s="1" customFormat="1" ht="15" customHeight="1" x14ac:dyDescent="0.2"/>
    <row r="149" s="1" customFormat="1" ht="15" customHeight="1" x14ac:dyDescent="0.2"/>
    <row r="150" s="1" customFormat="1" ht="15" customHeight="1" x14ac:dyDescent="0.2"/>
    <row r="151" s="1" customFormat="1" ht="15" customHeight="1" x14ac:dyDescent="0.2"/>
    <row r="152" s="1" customFormat="1" ht="15" customHeight="1" x14ac:dyDescent="0.2"/>
    <row r="153" s="1" customFormat="1" ht="15" customHeight="1" x14ac:dyDescent="0.2"/>
    <row r="154" s="1" customFormat="1" ht="15" customHeight="1" x14ac:dyDescent="0.2"/>
    <row r="155" s="1" customFormat="1" ht="15" customHeight="1" x14ac:dyDescent="0.2"/>
    <row r="156" s="1" customFormat="1" ht="15" customHeight="1" x14ac:dyDescent="0.2"/>
    <row r="157" s="1" customFormat="1" ht="15" customHeight="1" x14ac:dyDescent="0.2"/>
    <row r="158" s="1" customFormat="1" ht="15" customHeight="1" x14ac:dyDescent="0.2"/>
    <row r="159" s="1" customFormat="1" ht="15" customHeight="1" x14ac:dyDescent="0.2"/>
    <row r="160" s="1" customFormat="1" ht="15" customHeight="1" x14ac:dyDescent="0.2"/>
    <row r="161" s="1" customFormat="1" ht="15" customHeight="1" x14ac:dyDescent="0.2"/>
    <row r="162" s="1" customFormat="1" ht="15" customHeight="1" x14ac:dyDescent="0.2"/>
    <row r="163" s="1" customFormat="1" ht="15" customHeight="1" x14ac:dyDescent="0.2"/>
    <row r="164" s="1" customFormat="1" ht="15" customHeight="1" x14ac:dyDescent="0.2"/>
    <row r="165" s="1" customFormat="1" ht="15" customHeight="1" x14ac:dyDescent="0.2"/>
    <row r="166" s="1" customFormat="1" ht="15" customHeight="1" x14ac:dyDescent="0.2"/>
    <row r="167" s="1" customFormat="1" ht="15" customHeight="1" x14ac:dyDescent="0.2"/>
    <row r="168" s="1" customFormat="1" ht="15" customHeight="1" x14ac:dyDescent="0.2"/>
    <row r="169" s="1" customFormat="1" ht="15" customHeight="1" x14ac:dyDescent="0.2"/>
    <row r="170" s="1" customFormat="1" ht="15" customHeight="1" x14ac:dyDescent="0.2"/>
    <row r="171" s="1" customFormat="1" ht="15" customHeight="1" x14ac:dyDescent="0.2"/>
    <row r="172" s="1" customFormat="1" ht="15" customHeight="1" x14ac:dyDescent="0.2"/>
    <row r="173" s="1" customFormat="1" ht="15" customHeight="1" x14ac:dyDescent="0.2"/>
    <row r="174" s="1" customFormat="1" ht="15" customHeight="1" x14ac:dyDescent="0.2"/>
    <row r="175" s="1" customFormat="1" ht="15" customHeight="1" x14ac:dyDescent="0.2"/>
    <row r="176" s="1" customFormat="1" ht="15" customHeight="1" x14ac:dyDescent="0.2"/>
    <row r="177" s="1" customFormat="1" ht="15" customHeight="1" x14ac:dyDescent="0.2"/>
    <row r="178" s="1" customFormat="1" ht="15" customHeight="1" x14ac:dyDescent="0.2"/>
    <row r="179" s="1" customFormat="1" ht="15" customHeight="1" x14ac:dyDescent="0.2"/>
    <row r="180" s="1" customFormat="1" ht="15" customHeight="1" x14ac:dyDescent="0.2"/>
    <row r="181" s="1" customFormat="1" ht="15" customHeight="1" x14ac:dyDescent="0.2"/>
    <row r="182" s="1" customFormat="1" ht="15" customHeight="1" x14ac:dyDescent="0.2"/>
    <row r="183" s="1" customFormat="1" ht="15" customHeight="1" x14ac:dyDescent="0.2"/>
    <row r="184" s="1" customFormat="1" ht="15" customHeight="1" x14ac:dyDescent="0.2"/>
    <row r="185" s="1" customFormat="1" ht="15" customHeight="1" x14ac:dyDescent="0.2"/>
    <row r="186" s="1" customFormat="1" ht="15" customHeight="1" x14ac:dyDescent="0.2"/>
    <row r="187" s="1" customFormat="1" ht="15" customHeight="1" x14ac:dyDescent="0.2"/>
    <row r="188" s="1" customFormat="1" ht="15" customHeight="1" x14ac:dyDescent="0.2"/>
    <row r="189" s="1" customFormat="1" ht="15" customHeight="1" x14ac:dyDescent="0.2"/>
    <row r="190" s="1" customFormat="1" ht="15" customHeight="1" x14ac:dyDescent="0.2"/>
    <row r="191" s="1" customFormat="1" ht="15" customHeight="1" x14ac:dyDescent="0.2"/>
    <row r="192" s="1" customFormat="1" ht="15" customHeight="1" x14ac:dyDescent="0.2"/>
    <row r="193" s="1" customFormat="1" ht="15" customHeight="1" x14ac:dyDescent="0.2"/>
    <row r="194" s="1" customFormat="1" ht="15" customHeight="1" x14ac:dyDescent="0.2"/>
    <row r="195" s="1" customFormat="1" ht="15" customHeight="1" x14ac:dyDescent="0.2"/>
    <row r="196" s="1" customFormat="1" ht="15" customHeight="1" x14ac:dyDescent="0.2"/>
    <row r="197" s="1" customFormat="1" ht="15" customHeight="1" x14ac:dyDescent="0.2"/>
    <row r="198" s="1" customFormat="1" ht="15" customHeight="1" x14ac:dyDescent="0.2"/>
    <row r="199" s="1" customFormat="1" ht="15" customHeight="1" x14ac:dyDescent="0.2"/>
    <row r="200" s="1" customFormat="1" ht="15" customHeight="1" x14ac:dyDescent="0.2"/>
    <row r="201" s="1" customFormat="1" ht="15" customHeight="1" x14ac:dyDescent="0.2"/>
    <row r="202" s="1" customFormat="1" ht="15" customHeight="1" x14ac:dyDescent="0.2"/>
    <row r="203" s="1" customFormat="1" ht="15" customHeight="1" x14ac:dyDescent="0.2"/>
    <row r="204" s="1" customFormat="1" ht="15" customHeight="1" x14ac:dyDescent="0.2"/>
    <row r="205" s="1" customFormat="1" ht="15" customHeight="1" x14ac:dyDescent="0.2"/>
    <row r="206" s="1" customFormat="1" ht="15" customHeight="1" x14ac:dyDescent="0.2"/>
    <row r="207" s="1" customFormat="1" ht="15" customHeight="1" x14ac:dyDescent="0.2"/>
    <row r="208" s="1" customFormat="1" ht="15" customHeight="1" x14ac:dyDescent="0.2"/>
    <row r="209" s="1" customFormat="1" ht="15" customHeight="1" x14ac:dyDescent="0.2"/>
    <row r="210" s="1" customFormat="1" ht="15" customHeight="1" x14ac:dyDescent="0.2"/>
    <row r="211" s="1" customFormat="1" ht="15" customHeight="1" x14ac:dyDescent="0.2"/>
    <row r="212" s="1" customFormat="1" ht="15" customHeight="1" x14ac:dyDescent="0.2"/>
    <row r="213" s="1" customFormat="1" ht="15" customHeight="1" x14ac:dyDescent="0.2"/>
    <row r="214" s="1" customFormat="1" ht="15" customHeight="1" x14ac:dyDescent="0.2"/>
    <row r="215" s="1" customFormat="1" ht="15" customHeight="1" x14ac:dyDescent="0.2"/>
    <row r="216" s="1" customFormat="1" ht="15" customHeight="1" x14ac:dyDescent="0.2"/>
    <row r="217" s="1" customFormat="1" ht="15" customHeight="1" x14ac:dyDescent="0.2"/>
    <row r="218" s="1" customFormat="1" ht="15" customHeight="1" x14ac:dyDescent="0.2"/>
    <row r="219" s="1" customFormat="1" ht="15" customHeight="1" x14ac:dyDescent="0.2"/>
    <row r="220" s="1" customFormat="1" ht="15" customHeight="1" x14ac:dyDescent="0.2"/>
    <row r="221" s="1" customFormat="1" ht="15" customHeight="1" x14ac:dyDescent="0.2"/>
    <row r="222" s="1" customFormat="1" ht="15" customHeight="1" x14ac:dyDescent="0.2"/>
    <row r="223" s="1" customFormat="1" ht="15" customHeight="1" x14ac:dyDescent="0.2"/>
    <row r="224" s="1" customFormat="1" ht="15" customHeight="1" x14ac:dyDescent="0.2"/>
    <row r="225" s="1" customFormat="1" ht="15" customHeight="1" x14ac:dyDescent="0.2"/>
    <row r="226" s="1" customFormat="1" ht="15" customHeight="1" x14ac:dyDescent="0.2"/>
    <row r="227" s="1" customFormat="1" ht="15" customHeight="1" x14ac:dyDescent="0.2"/>
    <row r="228" s="1" customFormat="1" ht="15" customHeight="1" x14ac:dyDescent="0.2"/>
    <row r="229" s="1" customFormat="1" ht="15" customHeight="1" x14ac:dyDescent="0.2"/>
    <row r="230" s="1" customFormat="1" ht="15" customHeight="1" x14ac:dyDescent="0.2"/>
    <row r="231" s="1" customFormat="1" ht="15" customHeight="1" x14ac:dyDescent="0.2"/>
    <row r="232" s="1" customFormat="1" ht="15" customHeight="1" x14ac:dyDescent="0.2"/>
    <row r="233" s="1" customFormat="1" ht="15" customHeight="1" x14ac:dyDescent="0.2"/>
    <row r="234" s="1" customFormat="1" ht="15" customHeight="1" x14ac:dyDescent="0.2"/>
    <row r="235" s="1" customFormat="1" ht="15" customHeight="1" x14ac:dyDescent="0.2"/>
    <row r="236" s="1" customFormat="1" ht="15" customHeight="1" x14ac:dyDescent="0.2"/>
    <row r="237" s="1" customFormat="1" ht="15" customHeight="1" x14ac:dyDescent="0.2"/>
    <row r="238" s="1" customFormat="1" ht="15" customHeight="1" x14ac:dyDescent="0.2"/>
    <row r="239" s="1" customFormat="1" ht="15" customHeight="1" x14ac:dyDescent="0.2"/>
    <row r="240" s="1" customFormat="1" ht="15" customHeight="1" x14ac:dyDescent="0.2"/>
    <row r="241" s="1" customFormat="1" ht="15" customHeight="1" x14ac:dyDescent="0.2"/>
    <row r="242" s="1" customFormat="1" ht="15" customHeight="1" x14ac:dyDescent="0.2"/>
    <row r="243" s="1" customFormat="1" ht="15" customHeight="1" x14ac:dyDescent="0.2"/>
    <row r="244" s="1" customFormat="1" ht="15" customHeight="1" x14ac:dyDescent="0.2"/>
    <row r="245" s="1" customFormat="1" ht="15" customHeight="1" x14ac:dyDescent="0.2"/>
    <row r="246" s="1" customFormat="1" ht="15" customHeight="1" x14ac:dyDescent="0.2"/>
    <row r="247" s="1" customFormat="1" ht="15" customHeight="1" x14ac:dyDescent="0.2"/>
    <row r="248" s="1" customFormat="1" ht="15" customHeight="1" x14ac:dyDescent="0.2"/>
    <row r="249" s="1" customFormat="1" ht="15" customHeight="1" x14ac:dyDescent="0.2"/>
    <row r="250" s="1" customFormat="1" ht="15" customHeight="1" x14ac:dyDescent="0.2"/>
    <row r="251" s="1" customFormat="1" ht="15" customHeight="1" x14ac:dyDescent="0.2"/>
    <row r="252" s="1" customFormat="1" ht="15" customHeight="1" x14ac:dyDescent="0.2"/>
    <row r="253" s="1" customFormat="1" ht="15" customHeight="1" x14ac:dyDescent="0.2"/>
    <row r="254" s="1" customFormat="1" ht="15" customHeight="1" x14ac:dyDescent="0.2"/>
    <row r="255" s="1" customFormat="1" ht="15" customHeight="1" x14ac:dyDescent="0.2"/>
    <row r="256" s="1" customFormat="1" ht="15" customHeight="1" x14ac:dyDescent="0.2"/>
    <row r="257" s="1" customFormat="1" ht="15" customHeight="1" x14ac:dyDescent="0.2"/>
    <row r="258" s="1" customFormat="1" ht="15" customHeight="1" x14ac:dyDescent="0.2"/>
    <row r="259" s="1" customFormat="1" ht="15" customHeight="1" x14ac:dyDescent="0.2"/>
    <row r="260" s="1" customFormat="1" ht="15" customHeight="1" x14ac:dyDescent="0.2"/>
    <row r="261" s="1" customFormat="1" ht="15" customHeight="1" x14ac:dyDescent="0.2"/>
    <row r="262" s="1" customFormat="1" ht="15" customHeight="1" x14ac:dyDescent="0.2"/>
    <row r="263" s="1" customFormat="1" ht="15" customHeight="1" x14ac:dyDescent="0.2"/>
    <row r="264" s="1" customFormat="1" ht="15" customHeight="1" x14ac:dyDescent="0.2"/>
    <row r="265" s="1" customFormat="1" ht="15" customHeight="1" x14ac:dyDescent="0.2"/>
    <row r="266" s="1" customFormat="1" ht="15" customHeight="1" x14ac:dyDescent="0.2"/>
    <row r="267" s="1" customFormat="1" ht="15" customHeight="1" x14ac:dyDescent="0.2"/>
    <row r="268" s="1" customFormat="1" ht="15" customHeight="1" x14ac:dyDescent="0.2"/>
    <row r="269" s="1" customFormat="1" ht="15" customHeight="1" x14ac:dyDescent="0.2"/>
    <row r="270" s="1" customFormat="1" ht="15" customHeight="1" x14ac:dyDescent="0.2"/>
    <row r="271" s="1" customFormat="1" ht="15" customHeight="1" x14ac:dyDescent="0.2"/>
    <row r="272" s="1" customFormat="1" ht="15" customHeight="1" x14ac:dyDescent="0.2"/>
    <row r="273" s="1" customFormat="1" ht="15" customHeight="1" x14ac:dyDescent="0.2"/>
    <row r="274" s="1" customFormat="1" ht="15" customHeight="1" x14ac:dyDescent="0.2"/>
    <row r="275" s="1" customFormat="1" ht="15" customHeight="1" x14ac:dyDescent="0.2"/>
    <row r="276" s="1" customFormat="1" ht="15" customHeight="1" x14ac:dyDescent="0.2"/>
    <row r="277" s="1" customFormat="1" ht="15" customHeight="1" x14ac:dyDescent="0.2"/>
    <row r="278" s="1" customFormat="1" ht="15" customHeight="1" x14ac:dyDescent="0.2"/>
    <row r="279" s="1" customFormat="1" ht="15" customHeight="1" x14ac:dyDescent="0.2"/>
    <row r="280" s="1" customFormat="1" ht="15" customHeight="1" x14ac:dyDescent="0.2"/>
    <row r="281" s="1" customFormat="1" ht="15" customHeight="1" x14ac:dyDescent="0.2"/>
    <row r="282" s="1" customFormat="1" ht="15" customHeight="1" x14ac:dyDescent="0.2"/>
    <row r="283" s="1" customFormat="1" ht="15" customHeight="1" x14ac:dyDescent="0.2"/>
    <row r="284" s="1" customFormat="1" ht="15" customHeight="1" x14ac:dyDescent="0.2"/>
    <row r="285" s="1" customFormat="1" ht="15" customHeight="1" x14ac:dyDescent="0.2"/>
    <row r="286" s="1" customFormat="1" ht="15" customHeight="1" x14ac:dyDescent="0.2"/>
    <row r="287" s="1" customFormat="1" ht="15" customHeight="1" x14ac:dyDescent="0.2"/>
    <row r="288" s="1" customFormat="1" ht="15" customHeight="1" x14ac:dyDescent="0.2"/>
    <row r="289" s="1" customFormat="1" ht="15" customHeight="1" x14ac:dyDescent="0.2"/>
    <row r="290" s="1" customFormat="1" ht="15" customHeight="1" x14ac:dyDescent="0.2"/>
    <row r="291" s="1" customFormat="1" ht="15" customHeight="1" x14ac:dyDescent="0.2"/>
    <row r="292" s="1" customFormat="1" ht="15" customHeight="1" x14ac:dyDescent="0.2"/>
    <row r="293" s="1" customFormat="1" ht="15" customHeight="1" x14ac:dyDescent="0.2"/>
    <row r="294" s="1" customFormat="1" ht="15" customHeight="1" x14ac:dyDescent="0.2"/>
    <row r="295" s="1" customFormat="1" ht="15" customHeight="1" x14ac:dyDescent="0.2"/>
    <row r="296" s="1" customFormat="1" ht="15" customHeight="1" x14ac:dyDescent="0.2"/>
    <row r="297" s="1" customFormat="1" ht="15" customHeight="1" x14ac:dyDescent="0.2"/>
    <row r="298" s="1" customFormat="1" ht="15" customHeight="1" x14ac:dyDescent="0.2"/>
    <row r="299" s="1" customFormat="1" ht="15" customHeight="1" x14ac:dyDescent="0.2"/>
    <row r="300" s="1" customFormat="1" ht="15" customHeight="1" x14ac:dyDescent="0.2"/>
    <row r="301" s="1" customFormat="1" ht="15" customHeight="1" x14ac:dyDescent="0.2"/>
    <row r="302" s="1" customFormat="1" ht="15" customHeight="1" x14ac:dyDescent="0.2"/>
    <row r="303" s="1" customFormat="1" ht="15" customHeight="1" x14ac:dyDescent="0.2"/>
    <row r="304" s="1" customFormat="1" ht="15" customHeight="1" x14ac:dyDescent="0.2"/>
    <row r="305" s="1" customFormat="1" ht="15" customHeight="1" x14ac:dyDescent="0.2"/>
    <row r="306" s="1" customFormat="1" ht="15" customHeight="1" x14ac:dyDescent="0.2"/>
    <row r="307" s="1" customFormat="1" ht="15" customHeight="1" x14ac:dyDescent="0.2"/>
    <row r="308" s="1" customFormat="1" ht="15" customHeight="1" x14ac:dyDescent="0.2"/>
    <row r="309" s="1" customFormat="1" ht="15" customHeight="1" x14ac:dyDescent="0.2"/>
    <row r="310" s="1" customFormat="1" ht="15" customHeight="1" x14ac:dyDescent="0.2"/>
    <row r="311" s="1" customFormat="1" ht="15" customHeight="1" x14ac:dyDescent="0.2"/>
    <row r="312" s="1" customFormat="1" ht="15" customHeight="1" x14ac:dyDescent="0.2"/>
    <row r="313" s="1" customFormat="1" ht="15" customHeight="1" x14ac:dyDescent="0.2"/>
    <row r="314" s="1" customFormat="1" ht="15" customHeight="1" x14ac:dyDescent="0.2"/>
    <row r="315" s="1" customFormat="1" ht="15" customHeight="1" x14ac:dyDescent="0.2"/>
    <row r="316" s="1" customFormat="1" ht="15" customHeight="1" x14ac:dyDescent="0.2"/>
    <row r="317" s="1" customFormat="1" ht="15" customHeight="1" x14ac:dyDescent="0.2"/>
    <row r="318" s="1" customFormat="1" ht="15" customHeight="1" x14ac:dyDescent="0.2"/>
    <row r="319" s="1" customFormat="1" ht="15" customHeight="1" x14ac:dyDescent="0.2"/>
    <row r="320" s="1" customFormat="1" ht="15" customHeight="1" x14ac:dyDescent="0.2"/>
    <row r="321" s="1" customFormat="1" ht="15" customHeight="1" x14ac:dyDescent="0.2"/>
    <row r="322" s="1" customFormat="1" ht="15" customHeight="1" x14ac:dyDescent="0.2"/>
    <row r="323" s="1" customFormat="1" ht="15" customHeight="1" x14ac:dyDescent="0.2"/>
    <row r="324" s="1" customFormat="1" ht="15" customHeight="1" x14ac:dyDescent="0.2"/>
    <row r="325" s="1" customFormat="1" ht="15" customHeight="1" x14ac:dyDescent="0.2"/>
    <row r="326" s="1" customFormat="1" ht="15" customHeight="1" x14ac:dyDescent="0.2"/>
    <row r="327" s="1" customFormat="1" ht="15" customHeight="1" x14ac:dyDescent="0.2"/>
    <row r="328" s="1" customFormat="1" ht="15" customHeight="1" x14ac:dyDescent="0.2"/>
    <row r="329" s="1" customFormat="1" ht="15" customHeight="1" x14ac:dyDescent="0.2"/>
    <row r="330" s="1" customFormat="1" ht="15" customHeight="1" x14ac:dyDescent="0.2"/>
    <row r="331" s="1" customFormat="1" ht="15" customHeight="1" x14ac:dyDescent="0.2"/>
    <row r="332" s="1" customFormat="1" ht="15" customHeight="1" x14ac:dyDescent="0.2"/>
    <row r="333" s="1" customFormat="1" ht="15" customHeight="1" x14ac:dyDescent="0.2"/>
    <row r="334" s="1" customFormat="1" ht="15" customHeight="1" x14ac:dyDescent="0.2"/>
    <row r="335" s="1" customFormat="1" ht="15" customHeight="1" x14ac:dyDescent="0.2"/>
    <row r="336" s="1" customFormat="1" ht="15" customHeight="1" x14ac:dyDescent="0.2"/>
    <row r="337" s="1" customFormat="1" ht="15" customHeight="1" x14ac:dyDescent="0.2"/>
    <row r="338" s="1" customFormat="1" ht="15" customHeight="1" x14ac:dyDescent="0.2"/>
    <row r="339" s="1" customFormat="1" ht="15" customHeight="1" x14ac:dyDescent="0.2"/>
    <row r="340" s="1" customFormat="1" ht="15" customHeight="1" x14ac:dyDescent="0.2"/>
    <row r="341" s="1" customFormat="1" ht="15" customHeight="1" x14ac:dyDescent="0.2"/>
    <row r="342" s="1" customFormat="1" ht="15" customHeight="1" x14ac:dyDescent="0.2"/>
    <row r="343" s="1" customFormat="1" ht="15" customHeight="1" x14ac:dyDescent="0.2"/>
    <row r="344" s="1" customFormat="1" ht="15" customHeight="1" x14ac:dyDescent="0.2"/>
    <row r="345" s="1" customFormat="1" ht="15" customHeight="1" x14ac:dyDescent="0.2"/>
    <row r="346" s="1" customFormat="1" ht="15" customHeight="1" x14ac:dyDescent="0.2"/>
    <row r="347" s="1" customFormat="1" ht="15" customHeight="1" x14ac:dyDescent="0.2"/>
    <row r="348" s="1" customFormat="1" ht="15" customHeight="1" x14ac:dyDescent="0.2"/>
    <row r="349" s="1" customFormat="1" ht="15" customHeight="1" x14ac:dyDescent="0.2"/>
    <row r="350" s="1" customFormat="1" ht="15" customHeight="1" x14ac:dyDescent="0.2"/>
    <row r="351" s="1" customFormat="1" ht="15" customHeight="1" x14ac:dyDescent="0.2"/>
    <row r="352" s="1" customFormat="1" ht="15" customHeight="1" x14ac:dyDescent="0.2"/>
    <row r="353" s="1" customFormat="1" ht="15" customHeight="1" x14ac:dyDescent="0.2"/>
    <row r="354" s="1" customFormat="1" ht="15" customHeight="1" x14ac:dyDescent="0.2"/>
    <row r="355" s="1" customFormat="1" ht="15" customHeight="1" x14ac:dyDescent="0.2"/>
    <row r="356" s="1" customFormat="1" ht="15" customHeight="1" x14ac:dyDescent="0.2"/>
    <row r="357" s="1" customFormat="1" ht="15" customHeight="1" x14ac:dyDescent="0.2"/>
    <row r="358" s="1" customFormat="1" ht="15" customHeight="1" x14ac:dyDescent="0.2"/>
    <row r="359" s="1" customFormat="1" ht="15" customHeight="1" x14ac:dyDescent="0.2"/>
    <row r="360" s="1" customFormat="1" ht="15" customHeight="1" x14ac:dyDescent="0.2"/>
    <row r="361" s="1" customFormat="1" ht="15" customHeight="1" x14ac:dyDescent="0.2"/>
    <row r="362" s="1" customFormat="1" ht="15" customHeight="1" x14ac:dyDescent="0.2"/>
    <row r="363" s="1" customFormat="1" ht="15" customHeight="1" x14ac:dyDescent="0.2"/>
    <row r="364" s="1" customFormat="1" ht="15" customHeight="1" x14ac:dyDescent="0.2"/>
    <row r="365" s="1" customFormat="1" ht="15" customHeight="1" x14ac:dyDescent="0.2"/>
    <row r="366" s="1" customFormat="1" ht="15" customHeight="1" x14ac:dyDescent="0.2"/>
    <row r="367" s="1" customFormat="1" ht="15" customHeight="1" x14ac:dyDescent="0.2"/>
    <row r="368" s="1" customFormat="1" ht="15" customHeight="1" x14ac:dyDescent="0.2"/>
    <row r="369" s="1" customFormat="1" ht="15" customHeight="1" x14ac:dyDescent="0.2"/>
    <row r="370" s="1" customFormat="1" ht="15" customHeight="1" x14ac:dyDescent="0.2"/>
    <row r="371" s="1" customFormat="1" ht="15" customHeight="1" x14ac:dyDescent="0.2"/>
    <row r="372" s="1" customFormat="1" ht="15" customHeight="1" x14ac:dyDescent="0.2"/>
    <row r="373" s="1" customFormat="1" ht="15" customHeight="1" x14ac:dyDescent="0.2"/>
    <row r="374" s="1" customFormat="1" ht="15" customHeight="1" x14ac:dyDescent="0.2"/>
    <row r="375" s="1" customFormat="1" ht="15" customHeight="1" x14ac:dyDescent="0.2"/>
    <row r="376" s="1" customFormat="1" ht="15" customHeight="1" x14ac:dyDescent="0.2"/>
    <row r="377" s="1" customFormat="1" ht="15" customHeight="1" x14ac:dyDescent="0.2"/>
    <row r="378" s="1" customFormat="1" ht="15" customHeight="1" x14ac:dyDescent="0.2"/>
    <row r="379" s="1" customFormat="1" ht="15" customHeight="1" x14ac:dyDescent="0.2"/>
    <row r="380" s="1" customFormat="1" ht="15" customHeight="1" x14ac:dyDescent="0.2"/>
    <row r="381" s="1" customFormat="1" ht="15" customHeight="1" x14ac:dyDescent="0.2"/>
    <row r="382" s="1" customFormat="1" ht="15" customHeight="1" x14ac:dyDescent="0.2"/>
    <row r="383" s="1" customFormat="1" ht="15" customHeight="1" x14ac:dyDescent="0.2"/>
    <row r="384" s="1" customFormat="1" ht="15" customHeight="1" x14ac:dyDescent="0.2"/>
    <row r="385" s="1" customFormat="1" ht="15" customHeight="1" x14ac:dyDescent="0.2"/>
    <row r="386" s="1" customFormat="1" ht="15" customHeight="1" x14ac:dyDescent="0.2"/>
    <row r="387" s="1" customFormat="1" ht="15" customHeight="1" x14ac:dyDescent="0.2"/>
    <row r="388" s="1" customFormat="1" ht="15" customHeight="1" x14ac:dyDescent="0.2"/>
    <row r="389" s="1" customFormat="1" ht="15" customHeight="1" x14ac:dyDescent="0.2"/>
    <row r="390" s="1" customFormat="1" ht="15" customHeight="1" x14ac:dyDescent="0.2"/>
    <row r="391" s="1" customFormat="1" ht="15" customHeight="1" x14ac:dyDescent="0.2"/>
    <row r="392" s="1" customFormat="1" ht="15" customHeight="1" x14ac:dyDescent="0.2"/>
    <row r="393" s="1" customFormat="1" ht="15" customHeight="1" x14ac:dyDescent="0.2"/>
    <row r="394" s="1" customFormat="1" ht="15" customHeight="1" x14ac:dyDescent="0.2"/>
    <row r="395" s="1" customFormat="1" ht="15" customHeight="1" x14ac:dyDescent="0.2"/>
    <row r="396" s="1" customFormat="1" ht="15" customHeight="1" x14ac:dyDescent="0.2"/>
    <row r="397" s="1" customFormat="1" ht="15" customHeight="1" x14ac:dyDescent="0.2"/>
    <row r="398" s="1" customFormat="1" ht="15" customHeight="1" x14ac:dyDescent="0.2"/>
    <row r="399" s="1" customFormat="1" ht="15" customHeight="1" x14ac:dyDescent="0.2"/>
    <row r="400" s="1" customFormat="1" ht="15" customHeight="1" x14ac:dyDescent="0.2"/>
    <row r="401" s="1" customFormat="1" ht="15" customHeight="1" x14ac:dyDescent="0.2"/>
    <row r="402" s="1" customFormat="1" ht="15" customHeight="1" x14ac:dyDescent="0.2"/>
    <row r="403" s="1" customFormat="1" ht="15" customHeight="1" x14ac:dyDescent="0.2"/>
    <row r="404" s="1" customFormat="1" ht="15" customHeight="1" x14ac:dyDescent="0.2"/>
    <row r="405" s="1" customFormat="1" ht="15" customHeight="1" x14ac:dyDescent="0.2"/>
    <row r="406" s="1" customFormat="1" ht="15" customHeight="1" x14ac:dyDescent="0.2"/>
    <row r="407" s="1" customFormat="1" ht="15" customHeight="1" x14ac:dyDescent="0.2"/>
    <row r="408" s="1" customFormat="1" ht="15" customHeight="1" x14ac:dyDescent="0.2"/>
    <row r="409" s="1" customFormat="1" ht="15" customHeight="1" x14ac:dyDescent="0.2"/>
    <row r="410" s="1" customFormat="1" ht="15" customHeight="1" x14ac:dyDescent="0.2"/>
    <row r="411" s="1" customFormat="1" ht="15" customHeight="1" x14ac:dyDescent="0.2"/>
    <row r="412" s="1" customFormat="1" ht="15" customHeight="1" x14ac:dyDescent="0.2"/>
    <row r="413" s="1" customFormat="1" ht="15" customHeight="1" x14ac:dyDescent="0.2"/>
    <row r="414" s="1" customFormat="1" ht="15" customHeight="1" x14ac:dyDescent="0.2"/>
    <row r="415" s="1" customFormat="1" ht="15" customHeight="1" x14ac:dyDescent="0.2"/>
    <row r="416" s="1" customFormat="1" ht="15" customHeight="1" x14ac:dyDescent="0.2"/>
    <row r="417" s="1" customFormat="1" ht="15" customHeight="1" x14ac:dyDescent="0.2"/>
    <row r="418" s="1" customFormat="1" ht="15" customHeight="1" x14ac:dyDescent="0.2"/>
    <row r="419" s="1" customFormat="1" ht="15" customHeight="1" x14ac:dyDescent="0.2"/>
    <row r="420" s="1" customFormat="1" ht="15" customHeight="1" x14ac:dyDescent="0.2"/>
    <row r="421" s="1" customFormat="1" ht="15" customHeight="1" x14ac:dyDescent="0.2"/>
    <row r="422" s="1" customFormat="1" ht="15" customHeight="1" x14ac:dyDescent="0.2"/>
    <row r="423" s="1" customFormat="1" ht="15" customHeight="1" x14ac:dyDescent="0.2"/>
    <row r="424" s="1" customFormat="1" ht="15" customHeight="1" x14ac:dyDescent="0.2"/>
    <row r="425" s="1" customFormat="1" ht="15" customHeight="1" x14ac:dyDescent="0.2"/>
    <row r="426" s="1" customFormat="1" ht="15" customHeight="1" x14ac:dyDescent="0.2"/>
    <row r="427" s="1" customFormat="1" ht="15" customHeight="1" x14ac:dyDescent="0.2"/>
    <row r="428" s="1" customFormat="1" ht="15" customHeight="1" x14ac:dyDescent="0.2"/>
    <row r="429" s="1" customFormat="1" ht="15" customHeight="1" x14ac:dyDescent="0.2"/>
    <row r="430" s="1" customFormat="1" ht="15" customHeight="1" x14ac:dyDescent="0.2"/>
    <row r="431" s="1" customFormat="1" ht="15" customHeight="1" x14ac:dyDescent="0.2"/>
    <row r="432" s="1" customFormat="1" ht="15" customHeight="1" x14ac:dyDescent="0.2"/>
    <row r="433" s="1" customFormat="1" ht="15" customHeight="1" x14ac:dyDescent="0.2"/>
    <row r="434" s="1" customFormat="1" ht="15" customHeight="1" x14ac:dyDescent="0.2"/>
    <row r="435" s="1" customFormat="1" ht="15" customHeight="1" x14ac:dyDescent="0.2"/>
    <row r="436" s="1" customFormat="1" ht="15" customHeight="1" x14ac:dyDescent="0.2"/>
    <row r="437" s="1" customFormat="1" ht="15" customHeight="1" x14ac:dyDescent="0.2"/>
    <row r="438" s="1" customFormat="1" ht="15" customHeight="1" x14ac:dyDescent="0.2"/>
    <row r="439" s="1" customFormat="1" ht="15" customHeight="1" x14ac:dyDescent="0.2"/>
    <row r="440" s="1" customFormat="1" ht="15" customHeight="1" x14ac:dyDescent="0.2"/>
    <row r="441" s="1" customFormat="1" ht="15" customHeight="1" x14ac:dyDescent="0.2"/>
    <row r="442" s="1" customFormat="1" ht="15" customHeight="1" x14ac:dyDescent="0.2"/>
    <row r="443" s="1" customFormat="1" ht="15" customHeight="1" x14ac:dyDescent="0.2"/>
    <row r="444" s="1" customFormat="1" ht="15" customHeight="1" x14ac:dyDescent="0.2"/>
    <row r="445" s="1" customFormat="1" ht="15" customHeight="1" x14ac:dyDescent="0.2"/>
    <row r="446" s="1" customFormat="1" ht="15" customHeight="1" x14ac:dyDescent="0.2"/>
    <row r="447" s="1" customFormat="1" ht="15" customHeight="1" x14ac:dyDescent="0.2"/>
    <row r="448" s="1" customFormat="1" ht="15" customHeight="1" x14ac:dyDescent="0.2"/>
    <row r="449" s="1" customFormat="1" ht="15" customHeight="1" x14ac:dyDescent="0.2"/>
    <row r="450" s="1" customFormat="1" ht="15" customHeight="1" x14ac:dyDescent="0.2"/>
    <row r="451" s="1" customFormat="1" ht="15" customHeight="1" x14ac:dyDescent="0.2"/>
    <row r="452" s="1" customFormat="1" ht="15" customHeight="1" x14ac:dyDescent="0.2"/>
    <row r="453" s="1" customFormat="1" ht="15" customHeight="1" x14ac:dyDescent="0.2"/>
    <row r="454" s="1" customFormat="1" ht="15" customHeight="1" x14ac:dyDescent="0.2"/>
    <row r="455" s="1" customFormat="1" ht="15" customHeight="1" x14ac:dyDescent="0.2"/>
    <row r="456" s="1" customFormat="1" ht="15" customHeight="1" x14ac:dyDescent="0.2"/>
    <row r="457" s="1" customFormat="1" ht="15" customHeight="1" x14ac:dyDescent="0.2"/>
    <row r="458" s="1" customFormat="1" ht="15" customHeight="1" x14ac:dyDescent="0.2"/>
    <row r="459" s="1" customFormat="1" ht="15" customHeight="1" x14ac:dyDescent="0.2"/>
    <row r="460" s="1" customFormat="1" ht="15" customHeight="1" x14ac:dyDescent="0.2"/>
    <row r="461" s="1" customFormat="1" ht="15" customHeight="1" x14ac:dyDescent="0.2"/>
    <row r="462" s="1" customFormat="1" ht="15" customHeight="1" x14ac:dyDescent="0.2"/>
    <row r="463" s="1" customFormat="1" ht="15" customHeight="1" x14ac:dyDescent="0.2"/>
    <row r="464" s="1" customFormat="1" ht="15" customHeight="1" x14ac:dyDescent="0.2"/>
    <row r="465" s="1" customFormat="1" ht="15" customHeight="1" x14ac:dyDescent="0.2"/>
    <row r="466" s="1" customFormat="1" ht="15" customHeight="1" x14ac:dyDescent="0.2"/>
    <row r="467" s="1" customFormat="1" ht="15" customHeight="1" x14ac:dyDescent="0.2"/>
    <row r="468" s="1" customFormat="1" ht="15" customHeight="1" x14ac:dyDescent="0.2"/>
    <row r="469" s="1" customFormat="1" ht="15" customHeight="1" x14ac:dyDescent="0.2"/>
    <row r="470" s="1" customFormat="1" ht="15" customHeight="1" x14ac:dyDescent="0.2"/>
    <row r="471" s="1" customFormat="1" ht="15" customHeight="1" x14ac:dyDescent="0.2"/>
    <row r="472" s="1" customFormat="1" ht="15" customHeight="1" x14ac:dyDescent="0.2"/>
    <row r="473" s="1" customFormat="1" ht="15" customHeight="1" x14ac:dyDescent="0.2"/>
    <row r="474" s="1" customFormat="1" ht="15" customHeight="1" x14ac:dyDescent="0.2"/>
    <row r="475" s="1" customFormat="1" ht="15" customHeight="1" x14ac:dyDescent="0.2"/>
    <row r="476" s="1" customFormat="1" ht="15" customHeight="1" x14ac:dyDescent="0.2"/>
    <row r="477" s="1" customFormat="1" ht="15" customHeight="1" x14ac:dyDescent="0.2"/>
    <row r="478" s="1" customFormat="1" ht="15" customHeight="1" x14ac:dyDescent="0.2"/>
    <row r="479" s="1" customFormat="1" ht="15" customHeight="1" x14ac:dyDescent="0.2"/>
    <row r="480" s="1" customFormat="1" ht="15" customHeight="1" x14ac:dyDescent="0.2"/>
    <row r="481" s="1" customFormat="1" ht="15" customHeight="1" x14ac:dyDescent="0.2"/>
    <row r="482" s="1" customFormat="1" ht="15" customHeight="1" x14ac:dyDescent="0.2"/>
    <row r="483" s="1" customFormat="1" ht="15" customHeight="1" x14ac:dyDescent="0.2"/>
    <row r="484" s="1" customFormat="1" ht="15" customHeight="1" x14ac:dyDescent="0.2"/>
    <row r="485" s="1" customFormat="1" ht="15" customHeight="1" x14ac:dyDescent="0.2"/>
    <row r="486" s="1" customFormat="1" ht="15" customHeight="1" x14ac:dyDescent="0.2"/>
    <row r="487" s="1" customFormat="1" ht="15" customHeight="1" x14ac:dyDescent="0.2"/>
    <row r="488" s="1" customFormat="1" ht="15" customHeight="1" x14ac:dyDescent="0.2"/>
    <row r="489" s="1" customFormat="1" ht="15" customHeight="1" x14ac:dyDescent="0.2"/>
    <row r="490" s="1" customFormat="1" ht="15" customHeight="1" x14ac:dyDescent="0.2"/>
    <row r="491" s="1" customFormat="1" ht="15" customHeight="1" x14ac:dyDescent="0.2"/>
    <row r="492" s="1" customFormat="1" ht="15" customHeight="1" x14ac:dyDescent="0.2"/>
    <row r="493" s="1" customFormat="1" ht="15" customHeight="1" x14ac:dyDescent="0.2"/>
    <row r="494" s="1" customFormat="1" ht="15" customHeight="1" x14ac:dyDescent="0.2"/>
    <row r="495" s="1" customFormat="1" ht="15" customHeight="1" x14ac:dyDescent="0.2"/>
    <row r="496" s="1" customFormat="1" ht="15" customHeight="1" x14ac:dyDescent="0.2"/>
    <row r="497" s="1" customFormat="1" ht="15" customHeight="1" x14ac:dyDescent="0.2"/>
    <row r="498" s="1" customFormat="1" ht="15" customHeight="1" x14ac:dyDescent="0.2"/>
    <row r="499" s="1" customFormat="1" ht="15" customHeight="1" x14ac:dyDescent="0.2"/>
    <row r="500" s="1" customFormat="1" ht="15" customHeight="1" x14ac:dyDescent="0.2"/>
  </sheetData>
  <sheetProtection sheet="1" objects="1" scenarios="1" selectLockedCells="1"/>
  <mergeCells count="93">
    <mergeCell ref="G36:I36"/>
    <mergeCell ref="G41:I41"/>
    <mergeCell ref="G38:I38"/>
    <mergeCell ref="C36:F36"/>
    <mergeCell ref="A37:B37"/>
    <mergeCell ref="A55:B55"/>
    <mergeCell ref="H54:I54"/>
    <mergeCell ref="H55:I55"/>
    <mergeCell ref="D49:G56"/>
    <mergeCell ref="H49:I49"/>
    <mergeCell ref="H53:I53"/>
    <mergeCell ref="A54:B54"/>
    <mergeCell ref="A56:B56"/>
    <mergeCell ref="H56:I56"/>
    <mergeCell ref="A50:B50"/>
    <mergeCell ref="A52:B52"/>
    <mergeCell ref="H51:I51"/>
    <mergeCell ref="A53:B53"/>
    <mergeCell ref="A51:B51"/>
    <mergeCell ref="B61:J61"/>
    <mergeCell ref="B60:J60"/>
    <mergeCell ref="A57:J57"/>
    <mergeCell ref="B59:J59"/>
    <mergeCell ref="B58:J58"/>
    <mergeCell ref="A21:J21"/>
    <mergeCell ref="A1:J1"/>
    <mergeCell ref="A2:J2"/>
    <mergeCell ref="A3:J3"/>
    <mergeCell ref="A4:J4"/>
    <mergeCell ref="B10:H10"/>
    <mergeCell ref="I10:J10"/>
    <mergeCell ref="B12:F12"/>
    <mergeCell ref="C13:F13"/>
    <mergeCell ref="A18:B18"/>
    <mergeCell ref="G16:J16"/>
    <mergeCell ref="G12:J12"/>
    <mergeCell ref="G18:J18"/>
    <mergeCell ref="A19:J19"/>
    <mergeCell ref="A20:J20"/>
    <mergeCell ref="A5:J5"/>
    <mergeCell ref="C18:F18"/>
    <mergeCell ref="A17:B17"/>
    <mergeCell ref="C6:J6"/>
    <mergeCell ref="C7:J7"/>
    <mergeCell ref="C14:F14"/>
    <mergeCell ref="G14:J14"/>
    <mergeCell ref="G13:J13"/>
    <mergeCell ref="A11:J11"/>
    <mergeCell ref="A14:B15"/>
    <mergeCell ref="G17:J17"/>
    <mergeCell ref="G15:J15"/>
    <mergeCell ref="C17:F17"/>
    <mergeCell ref="A7:B7"/>
    <mergeCell ref="I9:J9"/>
    <mergeCell ref="B9:H9"/>
    <mergeCell ref="A13:B13"/>
    <mergeCell ref="A6:B6"/>
    <mergeCell ref="A8:J8"/>
    <mergeCell ref="C16:F16"/>
    <mergeCell ref="A16:B16"/>
    <mergeCell ref="C15:F15"/>
    <mergeCell ref="C33:F33"/>
    <mergeCell ref="A23:D23"/>
    <mergeCell ref="H50:I50"/>
    <mergeCell ref="D48:G48"/>
    <mergeCell ref="B47:J47"/>
    <mergeCell ref="G33:I33"/>
    <mergeCell ref="G34:I34"/>
    <mergeCell ref="A38:F41"/>
    <mergeCell ref="A45:J45"/>
    <mergeCell ref="A44:J44"/>
    <mergeCell ref="A36:B36"/>
    <mergeCell ref="H48:I48"/>
    <mergeCell ref="G39:I39"/>
    <mergeCell ref="A46:J46"/>
    <mergeCell ref="A42:J42"/>
    <mergeCell ref="C37:F37"/>
    <mergeCell ref="B22:J22"/>
    <mergeCell ref="B43:I43"/>
    <mergeCell ref="A49:B49"/>
    <mergeCell ref="A48:C48"/>
    <mergeCell ref="G40:I40"/>
    <mergeCell ref="G37:H37"/>
    <mergeCell ref="C34:F34"/>
    <mergeCell ref="A35:B35"/>
    <mergeCell ref="G35:I35"/>
    <mergeCell ref="A33:B33"/>
    <mergeCell ref="B32:J32"/>
    <mergeCell ref="A24:J24"/>
    <mergeCell ref="G25:J30"/>
    <mergeCell ref="D31:I31"/>
    <mergeCell ref="C35:F35"/>
    <mergeCell ref="A34:B34"/>
  </mergeCells>
  <phoneticPr fontId="0" type="noConversion"/>
  <hyperlinks>
    <hyperlink ref="C6" r:id="rId1" display="Email" xr:uid="{00000000-0004-0000-0000-000000000000}"/>
    <hyperlink ref="A6" r:id="rId2" xr:uid="{00000000-0004-0000-0000-000001000000}"/>
    <hyperlink ref="C6:E6" r:id="rId3" display="mail@flies4fishing.com" xr:uid="{00000000-0004-0000-0000-000002000000}"/>
    <hyperlink ref="A49:B49" r:id="rId4" display="Visa" xr:uid="{00000000-0004-0000-0000-000003000000}"/>
    <hyperlink ref="A53:B53" r:id="rId5" display="Bank to Bank Transfer" xr:uid="{00000000-0004-0000-0000-000004000000}"/>
    <hyperlink ref="A54:B54" r:id="rId6" display="PayPal" xr:uid="{00000000-0004-0000-0000-000005000000}"/>
    <hyperlink ref="A55:B55" r:id="rId7" display="E-Transfer" xr:uid="{00000000-0004-0000-0000-000006000000}"/>
    <hyperlink ref="B60:J60" r:id="rId8" display="Payment can be made by E-transfer" xr:uid="{00000000-0004-0000-0000-000007000000}"/>
    <hyperlink ref="A20:J20" location="Table_of_Contents" display="Back to Table of Contents" xr:uid="{00000000-0004-0000-0000-000008000000}"/>
    <hyperlink ref="A21:J21" r:id="rId9" display="How to use Excel Order Forms" xr:uid="{00000000-0004-0000-0000-000009000000}"/>
    <hyperlink ref="B61:J61" r:id="rId10" display="Payment can be made to our PayPal account u.can.buy@hotmail.com" xr:uid="{00000000-0004-0000-0000-00000A000000}"/>
  </hyperlinks>
  <pageMargins left="0.75" right="0.75" top="1" bottom="1" header="0.5" footer="0.5"/>
  <pageSetup scale="45" fitToHeight="5" orientation="landscape" horizontalDpi="4294967294" verticalDpi="300" r:id="rId11"/>
  <headerFooter alignWithMargins="0"/>
  <legacyDrawing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6"/>
  <sheetViews>
    <sheetView showZeros="0" zoomScale="60" workbookViewId="0">
      <selection activeCell="A7" sqref="A7:B7"/>
    </sheetView>
  </sheetViews>
  <sheetFormatPr defaultRowHeight="12.75" x14ac:dyDescent="0.2"/>
  <cols>
    <col min="1" max="1" width="22" customWidth="1"/>
    <col min="2" max="2" width="28.42578125" customWidth="1"/>
    <col min="3" max="3" width="27" customWidth="1"/>
    <col min="4" max="4" width="26.7109375" customWidth="1"/>
    <col min="5" max="5" width="71.7109375" customWidth="1"/>
    <col min="6" max="6" width="37" customWidth="1"/>
    <col min="7" max="7" width="40.5703125" customWidth="1"/>
    <col min="8" max="8" width="33.85546875" customWidth="1"/>
  </cols>
  <sheetData>
    <row r="1" spans="1:8" ht="37.5" customHeight="1" x14ac:dyDescent="0.2">
      <c r="A1" s="266" t="s">
        <v>1</v>
      </c>
      <c r="B1" s="266"/>
      <c r="C1" s="266"/>
      <c r="D1" s="266"/>
      <c r="E1" s="266"/>
      <c r="F1" s="266"/>
      <c r="G1" s="266"/>
      <c r="H1" s="266"/>
    </row>
    <row r="2" spans="1:8" ht="24.95" customHeight="1" x14ac:dyDescent="0.35">
      <c r="A2" s="267" t="s">
        <v>58</v>
      </c>
      <c r="B2" s="267"/>
      <c r="C2" s="267"/>
      <c r="D2" s="267"/>
      <c r="E2" s="267"/>
      <c r="F2" s="267"/>
      <c r="G2" s="267"/>
      <c r="H2" s="267"/>
    </row>
    <row r="3" spans="1:8" ht="24.95" customHeight="1" x14ac:dyDescent="0.2">
      <c r="A3" s="268" t="s">
        <v>269</v>
      </c>
      <c r="B3" s="268"/>
      <c r="C3" s="268"/>
      <c r="D3" s="268"/>
      <c r="E3" s="268"/>
      <c r="F3" s="268"/>
      <c r="G3" s="268"/>
      <c r="H3" s="268"/>
    </row>
    <row r="4" spans="1:8" ht="24.95" customHeight="1" x14ac:dyDescent="0.2">
      <c r="A4" s="269" t="s">
        <v>312</v>
      </c>
      <c r="B4" s="269"/>
      <c r="C4" s="269"/>
      <c r="D4" s="269"/>
      <c r="E4" s="269"/>
      <c r="F4" s="269"/>
      <c r="G4" s="269"/>
      <c r="H4" s="269"/>
    </row>
    <row r="5" spans="1:8" ht="24.95" customHeight="1" x14ac:dyDescent="0.2">
      <c r="A5" s="243"/>
      <c r="B5" s="243"/>
      <c r="C5" s="243"/>
      <c r="D5" s="243"/>
      <c r="E5" s="243"/>
      <c r="F5" s="243"/>
      <c r="G5" s="243"/>
      <c r="H5" s="243"/>
    </row>
    <row r="6" spans="1:8" ht="24.95" customHeight="1" x14ac:dyDescent="0.2">
      <c r="A6" s="277" t="s">
        <v>57</v>
      </c>
      <c r="B6" s="251"/>
      <c r="C6" s="251"/>
      <c r="D6" s="251"/>
      <c r="E6" s="251"/>
      <c r="F6" s="251"/>
      <c r="G6" s="251"/>
      <c r="H6" s="251"/>
    </row>
    <row r="7" spans="1:8" s="1" customFormat="1" ht="24.95" customHeight="1" x14ac:dyDescent="0.2">
      <c r="A7" s="253" t="s">
        <v>55</v>
      </c>
      <c r="B7" s="254"/>
      <c r="C7" s="274" t="s">
        <v>235</v>
      </c>
      <c r="D7" s="275"/>
      <c r="E7" s="260" t="s">
        <v>269</v>
      </c>
      <c r="F7" s="262" t="s">
        <v>57</v>
      </c>
      <c r="G7" s="264" t="s">
        <v>15</v>
      </c>
      <c r="H7" s="255" t="s">
        <v>16</v>
      </c>
    </row>
    <row r="8" spans="1:8" s="1" customFormat="1" ht="24.95" customHeight="1" x14ac:dyDescent="0.2">
      <c r="A8" s="7" t="s">
        <v>14</v>
      </c>
      <c r="B8" s="8" t="s">
        <v>35</v>
      </c>
      <c r="C8" s="8" t="s">
        <v>13</v>
      </c>
      <c r="D8" s="8" t="s">
        <v>12</v>
      </c>
      <c r="E8" s="261"/>
      <c r="F8" s="263"/>
      <c r="G8" s="265"/>
      <c r="H8" s="256"/>
    </row>
    <row r="9" spans="1:8" s="1" customFormat="1" ht="24.95" customHeight="1" x14ac:dyDescent="0.2">
      <c r="A9" s="14"/>
      <c r="B9" s="14"/>
      <c r="C9" s="14"/>
      <c r="D9" s="20"/>
      <c r="E9" s="20" t="s">
        <v>272</v>
      </c>
      <c r="F9" s="20" t="s">
        <v>270</v>
      </c>
      <c r="G9" s="21">
        <v>266.05</v>
      </c>
      <c r="H9" s="3">
        <f t="shared" ref="H9:H14" si="0">A9*G9</f>
        <v>0</v>
      </c>
    </row>
    <row r="10" spans="1:8" s="1" customFormat="1" ht="24.95" customHeight="1" x14ac:dyDescent="0.2">
      <c r="A10" s="14"/>
      <c r="B10" s="14"/>
      <c r="C10" s="14"/>
      <c r="D10" s="20"/>
      <c r="E10" s="20" t="s">
        <v>171</v>
      </c>
      <c r="F10" s="20" t="s">
        <v>172</v>
      </c>
      <c r="G10" s="21">
        <v>7.8</v>
      </c>
      <c r="H10" s="3">
        <f t="shared" si="0"/>
        <v>0</v>
      </c>
    </row>
    <row r="11" spans="1:8" s="1" customFormat="1" ht="24.95" customHeight="1" x14ac:dyDescent="0.2">
      <c r="A11" s="14"/>
      <c r="B11" s="14"/>
      <c r="C11" s="14"/>
      <c r="D11" s="20"/>
      <c r="E11" s="20" t="s">
        <v>271</v>
      </c>
      <c r="F11" s="20" t="s">
        <v>170</v>
      </c>
      <c r="G11" s="21">
        <v>0</v>
      </c>
      <c r="H11" s="3">
        <f t="shared" si="0"/>
        <v>0</v>
      </c>
    </row>
    <row r="12" spans="1:8" s="1" customFormat="1" ht="24.95" customHeight="1" x14ac:dyDescent="0.2">
      <c r="A12" s="14"/>
      <c r="B12" s="14"/>
      <c r="C12" s="14"/>
      <c r="D12" s="20"/>
      <c r="E12" s="20" t="s">
        <v>273</v>
      </c>
      <c r="F12" s="20" t="s">
        <v>170</v>
      </c>
      <c r="G12" s="21">
        <v>85.63</v>
      </c>
      <c r="H12" s="3">
        <f t="shared" si="0"/>
        <v>0</v>
      </c>
    </row>
    <row r="13" spans="1:8" s="1" customFormat="1" ht="24.95" customHeight="1" x14ac:dyDescent="0.2">
      <c r="A13" s="14"/>
      <c r="B13" s="14"/>
      <c r="C13" s="14"/>
      <c r="D13" s="20"/>
      <c r="E13" s="20" t="s">
        <v>274</v>
      </c>
      <c r="F13" s="20" t="s">
        <v>275</v>
      </c>
      <c r="G13" s="21">
        <v>146</v>
      </c>
      <c r="H13" s="3">
        <f t="shared" si="0"/>
        <v>0</v>
      </c>
    </row>
    <row r="14" spans="1:8" s="1" customFormat="1" ht="24.95" customHeight="1" x14ac:dyDescent="0.2">
      <c r="A14" s="14">
        <v>0</v>
      </c>
      <c r="B14" s="14"/>
      <c r="C14" s="14"/>
      <c r="D14" s="20"/>
      <c r="E14" s="20" t="s">
        <v>276</v>
      </c>
      <c r="F14" s="20" t="s">
        <v>170</v>
      </c>
      <c r="G14" s="21">
        <v>85</v>
      </c>
      <c r="H14" s="3">
        <f t="shared" si="0"/>
        <v>0</v>
      </c>
    </row>
    <row r="15" spans="1:8" ht="24.95" customHeight="1" x14ac:dyDescent="0.35">
      <c r="A15" s="281" t="s">
        <v>16</v>
      </c>
      <c r="B15" s="281"/>
      <c r="C15" s="281"/>
      <c r="D15" s="281"/>
      <c r="E15" s="281"/>
      <c r="F15" s="281"/>
      <c r="G15" s="281"/>
      <c r="H15" s="54">
        <f>SUM(H9:H14)</f>
        <v>0</v>
      </c>
    </row>
    <row r="16" spans="1:8" ht="24.95" customHeight="1" x14ac:dyDescent="0.2">
      <c r="A16" s="277" t="s">
        <v>57</v>
      </c>
      <c r="B16" s="251"/>
      <c r="C16" s="251"/>
      <c r="D16" s="251"/>
      <c r="E16" s="251"/>
      <c r="F16" s="251"/>
      <c r="G16" s="251"/>
      <c r="H16" s="251"/>
    </row>
  </sheetData>
  <sheetProtection sheet="1" objects="1" scenarios="1" selectLockedCells="1"/>
  <mergeCells count="14">
    <mergeCell ref="A1:H1"/>
    <mergeCell ref="A2:H2"/>
    <mergeCell ref="A3:H3"/>
    <mergeCell ref="A4:H4"/>
    <mergeCell ref="A5:H5"/>
    <mergeCell ref="A15:G15"/>
    <mergeCell ref="A16:H16"/>
    <mergeCell ref="H7:H8"/>
    <mergeCell ref="A7:B7"/>
    <mergeCell ref="A6:H6"/>
    <mergeCell ref="C7:D7"/>
    <mergeCell ref="E7:E8"/>
    <mergeCell ref="G7:G8"/>
    <mergeCell ref="F7:F8"/>
  </mergeCells>
  <phoneticPr fontId="26" type="noConversion"/>
  <hyperlinks>
    <hyperlink ref="F7" location="Order_Summary" display="Summary" xr:uid="{00000000-0004-0000-0900-000000000000}"/>
    <hyperlink ref="A7:B7" location="Table_of_Contents" display="Back to Table of Contents" xr:uid="{00000000-0004-0000-0900-000001000000}"/>
    <hyperlink ref="C7:D7" location="Add_Items" display="Add Items" xr:uid="{00000000-0004-0000-0900-000002000000}"/>
    <hyperlink ref="A6:E6" location="Summary" display="Summary" xr:uid="{00000000-0004-0000-0900-000003000000}"/>
    <hyperlink ref="A16:E16" location="Summary" display="Summary" xr:uid="{00000000-0004-0000-0900-000004000000}"/>
  </hyperlinks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4"/>
  <sheetViews>
    <sheetView showZeros="0" zoomScale="60" workbookViewId="0">
      <selection activeCell="A14" sqref="A14:IV14"/>
    </sheetView>
  </sheetViews>
  <sheetFormatPr defaultRowHeight="12.75" x14ac:dyDescent="0.2"/>
  <cols>
    <col min="1" max="1" width="16.7109375" customWidth="1"/>
    <col min="2" max="2" width="32.42578125" customWidth="1"/>
    <col min="3" max="3" width="22.42578125" customWidth="1"/>
    <col min="4" max="4" width="24.42578125" customWidth="1"/>
    <col min="5" max="5" width="72.7109375" customWidth="1"/>
    <col min="6" max="6" width="45.7109375" customWidth="1"/>
    <col min="7" max="7" width="24.140625" customWidth="1"/>
    <col min="8" max="8" width="21" customWidth="1"/>
  </cols>
  <sheetData>
    <row r="1" spans="1:8" ht="37.5" customHeight="1" x14ac:dyDescent="0.2">
      <c r="A1" s="266" t="s">
        <v>1</v>
      </c>
      <c r="B1" s="266"/>
      <c r="C1" s="266"/>
      <c r="D1" s="266"/>
      <c r="E1" s="266"/>
      <c r="F1" s="266"/>
      <c r="G1" s="266"/>
      <c r="H1" s="266"/>
    </row>
    <row r="2" spans="1:8" ht="24.95" customHeight="1" x14ac:dyDescent="0.35">
      <c r="A2" s="267" t="s">
        <v>58</v>
      </c>
      <c r="B2" s="267"/>
      <c r="C2" s="267"/>
      <c r="D2" s="267"/>
      <c r="E2" s="267"/>
      <c r="F2" s="267"/>
      <c r="G2" s="267"/>
      <c r="H2" s="267"/>
    </row>
    <row r="3" spans="1:8" ht="24.95" customHeight="1" x14ac:dyDescent="0.2">
      <c r="A3" s="268" t="s">
        <v>167</v>
      </c>
      <c r="B3" s="268"/>
      <c r="C3" s="268"/>
      <c r="D3" s="268"/>
      <c r="E3" s="268"/>
      <c r="F3" s="268"/>
      <c r="G3" s="268"/>
      <c r="H3" s="268"/>
    </row>
    <row r="4" spans="1:8" ht="24.95" customHeight="1" x14ac:dyDescent="0.2">
      <c r="A4" s="269" t="s">
        <v>312</v>
      </c>
      <c r="B4" s="269"/>
      <c r="C4" s="269"/>
      <c r="D4" s="269"/>
      <c r="E4" s="269"/>
      <c r="F4" s="269"/>
      <c r="G4" s="269"/>
      <c r="H4" s="269"/>
    </row>
    <row r="5" spans="1:8" ht="24.95" customHeight="1" x14ac:dyDescent="0.2">
      <c r="A5" s="243"/>
      <c r="B5" s="243"/>
      <c r="C5" s="243"/>
      <c r="D5" s="243"/>
      <c r="E5" s="243"/>
      <c r="F5" s="243"/>
      <c r="G5" s="243"/>
      <c r="H5" s="243"/>
    </row>
    <row r="6" spans="1:8" ht="24.95" customHeight="1" x14ac:dyDescent="0.2">
      <c r="A6" s="277" t="s">
        <v>57</v>
      </c>
      <c r="B6" s="251"/>
      <c r="C6" s="251"/>
      <c r="D6" s="251"/>
      <c r="E6" s="251"/>
      <c r="F6" s="251"/>
      <c r="G6" s="251"/>
      <c r="H6" s="251"/>
    </row>
    <row r="7" spans="1:8" s="1" customFormat="1" ht="24.95" customHeight="1" x14ac:dyDescent="0.2">
      <c r="A7" s="253" t="s">
        <v>55</v>
      </c>
      <c r="B7" s="254"/>
      <c r="C7" s="274" t="s">
        <v>235</v>
      </c>
      <c r="D7" s="275"/>
      <c r="E7" s="260" t="s">
        <v>167</v>
      </c>
      <c r="F7" s="262" t="s">
        <v>57</v>
      </c>
      <c r="G7" s="285" t="s">
        <v>15</v>
      </c>
      <c r="H7" s="255" t="s">
        <v>16</v>
      </c>
    </row>
    <row r="8" spans="1:8" s="1" customFormat="1" ht="24.95" customHeight="1" x14ac:dyDescent="0.2">
      <c r="A8" s="7" t="s">
        <v>14</v>
      </c>
      <c r="B8" s="8" t="s">
        <v>35</v>
      </c>
      <c r="C8" s="8" t="s">
        <v>13</v>
      </c>
      <c r="D8" s="8" t="s">
        <v>12</v>
      </c>
      <c r="E8" s="261"/>
      <c r="F8" s="263"/>
      <c r="G8" s="286"/>
      <c r="H8" s="256"/>
    </row>
    <row r="9" spans="1:8" s="1" customFormat="1" ht="24.95" customHeight="1" x14ac:dyDescent="0.2">
      <c r="A9" s="14">
        <v>0</v>
      </c>
      <c r="B9" s="14"/>
      <c r="C9" s="14"/>
      <c r="D9" s="20"/>
      <c r="E9" s="20" t="s">
        <v>151</v>
      </c>
      <c r="F9" s="20" t="s">
        <v>150</v>
      </c>
      <c r="G9" s="21">
        <v>17.95</v>
      </c>
      <c r="H9" s="3">
        <f>A9*G9</f>
        <v>0</v>
      </c>
    </row>
    <row r="10" spans="1:8" s="1" customFormat="1" ht="24.95" customHeight="1" x14ac:dyDescent="0.2">
      <c r="A10" s="14">
        <v>0</v>
      </c>
      <c r="B10" s="14"/>
      <c r="C10" s="14"/>
      <c r="D10" s="20"/>
      <c r="E10" s="20" t="s">
        <v>152</v>
      </c>
      <c r="F10" s="20" t="s">
        <v>150</v>
      </c>
      <c r="G10" s="21">
        <v>27</v>
      </c>
      <c r="H10" s="3">
        <f>A10*G10</f>
        <v>0</v>
      </c>
    </row>
    <row r="11" spans="1:8" s="1" customFormat="1" ht="24.95" customHeight="1" x14ac:dyDescent="0.2">
      <c r="A11" s="14">
        <v>0</v>
      </c>
      <c r="B11" s="14"/>
      <c r="C11" s="14"/>
      <c r="D11" s="20"/>
      <c r="E11" s="20" t="s">
        <v>153</v>
      </c>
      <c r="F11" s="20" t="s">
        <v>150</v>
      </c>
      <c r="G11" s="21">
        <v>25.5</v>
      </c>
      <c r="H11" s="3">
        <f>A11*G11</f>
        <v>0</v>
      </c>
    </row>
    <row r="12" spans="1:8" s="1" customFormat="1" ht="24.95" customHeight="1" x14ac:dyDescent="0.2">
      <c r="A12" s="14">
        <v>0</v>
      </c>
      <c r="B12" s="14"/>
      <c r="C12" s="14"/>
      <c r="D12" s="20"/>
      <c r="E12" s="20" t="s">
        <v>154</v>
      </c>
      <c r="F12" s="20" t="s">
        <v>150</v>
      </c>
      <c r="G12" s="21">
        <v>14.99</v>
      </c>
      <c r="H12" s="3">
        <f>A12*G12</f>
        <v>0</v>
      </c>
    </row>
    <row r="13" spans="1:8" ht="24.95" customHeight="1" x14ac:dyDescent="0.2">
      <c r="A13" s="282" t="s">
        <v>16</v>
      </c>
      <c r="B13" s="283"/>
      <c r="C13" s="283"/>
      <c r="D13" s="283"/>
      <c r="E13" s="283"/>
      <c r="F13" s="283"/>
      <c r="G13" s="284"/>
      <c r="H13" s="58">
        <f>SUM(H9:H12)</f>
        <v>0</v>
      </c>
    </row>
    <row r="14" spans="1:8" ht="24.95" customHeight="1" x14ac:dyDescent="0.2">
      <c r="A14" s="277" t="s">
        <v>57</v>
      </c>
      <c r="B14" s="251"/>
      <c r="C14" s="251"/>
      <c r="D14" s="251"/>
      <c r="E14" s="251"/>
      <c r="F14" s="251"/>
      <c r="G14" s="251"/>
      <c r="H14" s="251"/>
    </row>
  </sheetData>
  <mergeCells count="14">
    <mergeCell ref="A1:H1"/>
    <mergeCell ref="A2:H2"/>
    <mergeCell ref="A3:H3"/>
    <mergeCell ref="A4:H4"/>
    <mergeCell ref="A5:H5"/>
    <mergeCell ref="A13:G13"/>
    <mergeCell ref="A14:H14"/>
    <mergeCell ref="A7:B7"/>
    <mergeCell ref="H7:H8"/>
    <mergeCell ref="A6:H6"/>
    <mergeCell ref="E7:E8"/>
    <mergeCell ref="F7:F8"/>
    <mergeCell ref="G7:G8"/>
    <mergeCell ref="C7:D7"/>
  </mergeCells>
  <phoneticPr fontId="26" type="noConversion"/>
  <hyperlinks>
    <hyperlink ref="F7" location="Order_Summary" display="Summary" xr:uid="{00000000-0004-0000-0A00-000000000000}"/>
    <hyperlink ref="A7:B7" location="Table_of_Contents" display="Back to Table of Contents" xr:uid="{00000000-0004-0000-0A00-000001000000}"/>
    <hyperlink ref="C7:D7" location="Add_Items" display="Add Items" xr:uid="{00000000-0004-0000-0A00-000002000000}"/>
    <hyperlink ref="A6:E6" location="Summary" display="Summary" xr:uid="{00000000-0004-0000-0A00-000003000000}"/>
    <hyperlink ref="A14:E14" location="Summary" display="Summary" xr:uid="{00000000-0004-0000-0A00-000004000000}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2"/>
  <sheetViews>
    <sheetView showZeros="0" zoomScale="60" workbookViewId="0">
      <selection activeCell="A12" sqref="A12:IV12"/>
    </sheetView>
  </sheetViews>
  <sheetFormatPr defaultRowHeight="12.75" x14ac:dyDescent="0.2"/>
  <cols>
    <col min="1" max="1" width="22" customWidth="1"/>
    <col min="2" max="2" width="30.28515625" customWidth="1"/>
    <col min="3" max="3" width="17" customWidth="1"/>
    <col min="4" max="4" width="23.7109375" customWidth="1"/>
    <col min="5" max="5" width="76.7109375" customWidth="1"/>
    <col min="6" max="6" width="34.42578125" customWidth="1"/>
    <col min="7" max="7" width="27.28515625" customWidth="1"/>
    <col min="8" max="8" width="37.28515625" customWidth="1"/>
  </cols>
  <sheetData>
    <row r="1" spans="1:8" ht="37.5" customHeight="1" x14ac:dyDescent="0.2">
      <c r="A1" s="266" t="s">
        <v>1</v>
      </c>
      <c r="B1" s="266"/>
      <c r="C1" s="266"/>
      <c r="D1" s="266"/>
      <c r="E1" s="266"/>
      <c r="F1" s="266"/>
      <c r="G1" s="266"/>
      <c r="H1" s="266"/>
    </row>
    <row r="2" spans="1:8" ht="24.95" customHeight="1" x14ac:dyDescent="0.35">
      <c r="A2" s="267" t="s">
        <v>58</v>
      </c>
      <c r="B2" s="267"/>
      <c r="C2" s="267"/>
      <c r="D2" s="267"/>
      <c r="E2" s="267"/>
      <c r="F2" s="267"/>
      <c r="G2" s="267"/>
      <c r="H2" s="267"/>
    </row>
    <row r="3" spans="1:8" ht="24.95" customHeight="1" x14ac:dyDescent="0.2">
      <c r="A3" s="268" t="s">
        <v>190</v>
      </c>
      <c r="B3" s="268"/>
      <c r="C3" s="268"/>
      <c r="D3" s="268"/>
      <c r="E3" s="268"/>
      <c r="F3" s="268"/>
      <c r="G3" s="268"/>
      <c r="H3" s="268"/>
    </row>
    <row r="4" spans="1:8" ht="24.95" customHeight="1" x14ac:dyDescent="0.2">
      <c r="A4" s="269" t="s">
        <v>312</v>
      </c>
      <c r="B4" s="269"/>
      <c r="C4" s="269"/>
      <c r="D4" s="269"/>
      <c r="E4" s="269"/>
      <c r="F4" s="269"/>
      <c r="G4" s="269"/>
      <c r="H4" s="269"/>
    </row>
    <row r="5" spans="1:8" ht="24.95" customHeight="1" x14ac:dyDescent="0.2">
      <c r="A5" s="243"/>
      <c r="B5" s="243"/>
      <c r="C5" s="243"/>
      <c r="D5" s="243"/>
      <c r="E5" s="243"/>
      <c r="F5" s="243"/>
      <c r="G5" s="243"/>
      <c r="H5" s="243"/>
    </row>
    <row r="6" spans="1:8" ht="24.95" customHeight="1" x14ac:dyDescent="0.2">
      <c r="A6" s="277" t="s">
        <v>57</v>
      </c>
      <c r="B6" s="251"/>
      <c r="C6" s="251"/>
      <c r="D6" s="251"/>
      <c r="E6" s="251"/>
      <c r="F6" s="251"/>
      <c r="G6" s="251"/>
      <c r="H6" s="251"/>
    </row>
    <row r="7" spans="1:8" s="1" customFormat="1" ht="24.95" customHeight="1" x14ac:dyDescent="0.2">
      <c r="A7" s="253" t="s">
        <v>55</v>
      </c>
      <c r="B7" s="254"/>
      <c r="C7" s="274" t="s">
        <v>235</v>
      </c>
      <c r="D7" s="275"/>
      <c r="E7" s="260" t="s">
        <v>190</v>
      </c>
      <c r="F7" s="262" t="s">
        <v>57</v>
      </c>
      <c r="G7" s="264" t="s">
        <v>15</v>
      </c>
      <c r="H7" s="255" t="s">
        <v>16</v>
      </c>
    </row>
    <row r="8" spans="1:8" s="1" customFormat="1" ht="24.95" customHeight="1" x14ac:dyDescent="0.2">
      <c r="A8" s="7" t="s">
        <v>14</v>
      </c>
      <c r="B8" s="8" t="s">
        <v>35</v>
      </c>
      <c r="C8" s="8" t="s">
        <v>13</v>
      </c>
      <c r="D8" s="8" t="s">
        <v>12</v>
      </c>
      <c r="E8" s="261"/>
      <c r="F8" s="263"/>
      <c r="G8" s="265"/>
      <c r="H8" s="256"/>
    </row>
    <row r="9" spans="1:8" s="1" customFormat="1" ht="24.95" customHeight="1" x14ac:dyDescent="0.2">
      <c r="A9" s="14"/>
      <c r="B9" s="14"/>
      <c r="C9" s="14"/>
      <c r="D9" s="20"/>
      <c r="E9" s="20" t="s">
        <v>191</v>
      </c>
      <c r="F9" s="20" t="s">
        <v>192</v>
      </c>
      <c r="G9" s="21">
        <v>81.99</v>
      </c>
      <c r="H9" s="3">
        <f>A9*G9</f>
        <v>0</v>
      </c>
    </row>
    <row r="10" spans="1:8" s="1" customFormat="1" ht="24.95" customHeight="1" x14ac:dyDescent="0.2">
      <c r="A10" s="14">
        <v>0</v>
      </c>
      <c r="B10" s="14"/>
      <c r="C10" s="14"/>
      <c r="D10" s="20"/>
      <c r="E10" s="20" t="s">
        <v>203</v>
      </c>
      <c r="F10" s="20" t="s">
        <v>192</v>
      </c>
      <c r="G10" s="21">
        <v>83.99</v>
      </c>
      <c r="H10" s="3">
        <f>A10*G10</f>
        <v>0</v>
      </c>
    </row>
    <row r="11" spans="1:8" ht="24.95" customHeight="1" x14ac:dyDescent="0.2">
      <c r="A11" s="282" t="s">
        <v>16</v>
      </c>
      <c r="B11" s="283"/>
      <c r="C11" s="283"/>
      <c r="D11" s="283"/>
      <c r="E11" s="283"/>
      <c r="F11" s="283"/>
      <c r="G11" s="284"/>
      <c r="H11" s="58">
        <f>SUM(H9:H10)</f>
        <v>0</v>
      </c>
    </row>
    <row r="12" spans="1:8" ht="24.95" customHeight="1" x14ac:dyDescent="0.2">
      <c r="A12" s="277" t="s">
        <v>57</v>
      </c>
      <c r="B12" s="251"/>
      <c r="C12" s="251"/>
      <c r="D12" s="251"/>
      <c r="E12" s="251"/>
      <c r="F12" s="251"/>
      <c r="G12" s="251"/>
      <c r="H12" s="251"/>
    </row>
  </sheetData>
  <sheetProtection sheet="1" objects="1" scenarios="1" selectLockedCells="1"/>
  <mergeCells count="14">
    <mergeCell ref="A1:H1"/>
    <mergeCell ref="A2:H2"/>
    <mergeCell ref="A3:H3"/>
    <mergeCell ref="A4:H4"/>
    <mergeCell ref="A5:H5"/>
    <mergeCell ref="A11:G11"/>
    <mergeCell ref="A12:H12"/>
    <mergeCell ref="H7:H8"/>
    <mergeCell ref="E7:E8"/>
    <mergeCell ref="A6:H6"/>
    <mergeCell ref="F7:F8"/>
    <mergeCell ref="G7:G8"/>
    <mergeCell ref="A7:B7"/>
    <mergeCell ref="C7:D7"/>
  </mergeCells>
  <phoneticPr fontId="26" type="noConversion"/>
  <hyperlinks>
    <hyperlink ref="F7" location="Order_Summary" display="Summary" xr:uid="{00000000-0004-0000-0B00-000000000000}"/>
    <hyperlink ref="A7:B7" location="Table_of_Contents" display="Back to Table of Contents" xr:uid="{00000000-0004-0000-0B00-000001000000}"/>
    <hyperlink ref="C7:D7" location="Add_Items" display="Add Items" xr:uid="{00000000-0004-0000-0B00-000002000000}"/>
    <hyperlink ref="A6:E6" location="Summary" display="Summary" xr:uid="{00000000-0004-0000-0B00-000003000000}"/>
    <hyperlink ref="A12:E12" location="Summary" display="Summary" xr:uid="{00000000-0004-0000-0B00-000004000000}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8"/>
  <sheetViews>
    <sheetView showZeros="0" zoomScale="60" workbookViewId="0">
      <selection activeCell="A18" sqref="A18:IV18"/>
    </sheetView>
  </sheetViews>
  <sheetFormatPr defaultRowHeight="12.75" x14ac:dyDescent="0.2"/>
  <cols>
    <col min="1" max="1" width="22.28515625" customWidth="1"/>
    <col min="2" max="2" width="29.5703125" customWidth="1"/>
    <col min="3" max="3" width="27.7109375" customWidth="1"/>
    <col min="4" max="4" width="26.28515625" customWidth="1"/>
    <col min="5" max="5" width="61.28515625" customWidth="1"/>
    <col min="6" max="6" width="41.7109375" customWidth="1"/>
    <col min="7" max="7" width="24.140625" customWidth="1"/>
    <col min="8" max="8" width="25.140625" customWidth="1"/>
  </cols>
  <sheetData>
    <row r="1" spans="1:8" ht="37.5" customHeight="1" x14ac:dyDescent="0.2">
      <c r="A1" s="266" t="s">
        <v>1</v>
      </c>
      <c r="B1" s="266"/>
      <c r="C1" s="266"/>
      <c r="D1" s="266"/>
      <c r="E1" s="266"/>
      <c r="F1" s="266"/>
      <c r="G1" s="266"/>
      <c r="H1" s="266"/>
    </row>
    <row r="2" spans="1:8" ht="24.95" customHeight="1" x14ac:dyDescent="0.35">
      <c r="A2" s="267" t="s">
        <v>58</v>
      </c>
      <c r="B2" s="267"/>
      <c r="C2" s="267"/>
      <c r="D2" s="267"/>
      <c r="E2" s="267"/>
      <c r="F2" s="267"/>
      <c r="G2" s="267"/>
      <c r="H2" s="267"/>
    </row>
    <row r="3" spans="1:8" ht="24.95" customHeight="1" x14ac:dyDescent="0.2">
      <c r="A3" s="268" t="s">
        <v>174</v>
      </c>
      <c r="B3" s="268"/>
      <c r="C3" s="268"/>
      <c r="D3" s="268"/>
      <c r="E3" s="268"/>
      <c r="F3" s="268"/>
      <c r="G3" s="268"/>
      <c r="H3" s="268"/>
    </row>
    <row r="4" spans="1:8" ht="24.95" customHeight="1" x14ac:dyDescent="0.2">
      <c r="A4" s="269" t="s">
        <v>312</v>
      </c>
      <c r="B4" s="269"/>
      <c r="C4" s="269"/>
      <c r="D4" s="269"/>
      <c r="E4" s="269"/>
      <c r="F4" s="269"/>
      <c r="G4" s="269"/>
      <c r="H4" s="269"/>
    </row>
    <row r="5" spans="1:8" ht="24.95" customHeight="1" x14ac:dyDescent="0.2">
      <c r="A5" s="243"/>
      <c r="B5" s="243"/>
      <c r="C5" s="243"/>
      <c r="D5" s="243"/>
      <c r="E5" s="243"/>
      <c r="F5" s="243"/>
      <c r="G5" s="243"/>
      <c r="H5" s="243"/>
    </row>
    <row r="6" spans="1:8" ht="24.95" customHeight="1" x14ac:dyDescent="0.2">
      <c r="A6" s="277" t="s">
        <v>57</v>
      </c>
      <c r="B6" s="251"/>
      <c r="C6" s="251"/>
      <c r="D6" s="251"/>
      <c r="E6" s="251"/>
      <c r="F6" s="251"/>
      <c r="G6" s="251"/>
      <c r="H6" s="251"/>
    </row>
    <row r="7" spans="1:8" s="1" customFormat="1" ht="24.95" customHeight="1" x14ac:dyDescent="0.2">
      <c r="A7" s="253" t="s">
        <v>55</v>
      </c>
      <c r="B7" s="254"/>
      <c r="C7" s="274" t="s">
        <v>235</v>
      </c>
      <c r="D7" s="275"/>
      <c r="E7" s="260" t="s">
        <v>174</v>
      </c>
      <c r="F7" s="262" t="s">
        <v>57</v>
      </c>
      <c r="G7" s="285" t="s">
        <v>15</v>
      </c>
      <c r="H7" s="255" t="s">
        <v>4</v>
      </c>
    </row>
    <row r="8" spans="1:8" s="1" customFormat="1" ht="24.95" customHeight="1" x14ac:dyDescent="0.2">
      <c r="A8" s="7" t="s">
        <v>14</v>
      </c>
      <c r="B8" s="8" t="s">
        <v>35</v>
      </c>
      <c r="C8" s="8" t="s">
        <v>13</v>
      </c>
      <c r="D8" s="8" t="s">
        <v>12</v>
      </c>
      <c r="E8" s="261"/>
      <c r="F8" s="263"/>
      <c r="G8" s="286"/>
      <c r="H8" s="256"/>
    </row>
    <row r="9" spans="1:8" s="1" customFormat="1" ht="24.95" customHeight="1" x14ac:dyDescent="0.2">
      <c r="A9" s="14">
        <v>0</v>
      </c>
      <c r="B9" s="14"/>
      <c r="C9" s="14"/>
      <c r="D9" s="20"/>
      <c r="E9" s="20" t="s">
        <v>175</v>
      </c>
      <c r="F9" s="20" t="s">
        <v>176</v>
      </c>
      <c r="G9" s="21">
        <v>0.49</v>
      </c>
      <c r="H9" s="3">
        <f t="shared" ref="H9:H16" si="0">A9*G9</f>
        <v>0</v>
      </c>
    </row>
    <row r="10" spans="1:8" s="1" customFormat="1" ht="24.95" customHeight="1" x14ac:dyDescent="0.2">
      <c r="A10" s="14">
        <v>0</v>
      </c>
      <c r="B10" s="14"/>
      <c r="C10" s="14"/>
      <c r="D10" s="20"/>
      <c r="E10" s="20" t="s">
        <v>177</v>
      </c>
      <c r="F10" s="20" t="s">
        <v>176</v>
      </c>
      <c r="G10" s="21">
        <v>6.2</v>
      </c>
      <c r="H10" s="3">
        <f t="shared" si="0"/>
        <v>0</v>
      </c>
    </row>
    <row r="11" spans="1:8" s="1" customFormat="1" ht="24.95" customHeight="1" x14ac:dyDescent="0.2">
      <c r="A11" s="14">
        <v>0</v>
      </c>
      <c r="B11" s="14"/>
      <c r="C11" s="14"/>
      <c r="D11" s="20"/>
      <c r="E11" s="20" t="s">
        <v>179</v>
      </c>
      <c r="F11" s="20" t="s">
        <v>176</v>
      </c>
      <c r="G11" s="21">
        <v>6</v>
      </c>
      <c r="H11" s="3">
        <f t="shared" si="0"/>
        <v>0</v>
      </c>
    </row>
    <row r="12" spans="1:8" s="1" customFormat="1" ht="24.95" customHeight="1" x14ac:dyDescent="0.2">
      <c r="A12" s="14">
        <v>0</v>
      </c>
      <c r="B12" s="14"/>
      <c r="C12" s="14"/>
      <c r="D12" s="20"/>
      <c r="E12" s="20" t="s">
        <v>180</v>
      </c>
      <c r="F12" s="20" t="s">
        <v>176</v>
      </c>
      <c r="G12" s="21">
        <v>6</v>
      </c>
      <c r="H12" s="3">
        <f t="shared" si="0"/>
        <v>0</v>
      </c>
    </row>
    <row r="13" spans="1:8" s="1" customFormat="1" ht="24.95" customHeight="1" x14ac:dyDescent="0.2">
      <c r="A13" s="14">
        <v>0</v>
      </c>
      <c r="B13" s="14"/>
      <c r="C13" s="14"/>
      <c r="D13" s="20"/>
      <c r="E13" s="20" t="s">
        <v>181</v>
      </c>
      <c r="F13" s="20" t="s">
        <v>176</v>
      </c>
      <c r="G13" s="21">
        <v>6</v>
      </c>
      <c r="H13" s="3">
        <f t="shared" si="0"/>
        <v>0</v>
      </c>
    </row>
    <row r="14" spans="1:8" s="1" customFormat="1" ht="24.95" customHeight="1" x14ac:dyDescent="0.2">
      <c r="A14" s="14">
        <v>0</v>
      </c>
      <c r="B14" s="14"/>
      <c r="C14" s="14"/>
      <c r="D14" s="20"/>
      <c r="E14" s="20" t="s">
        <v>182</v>
      </c>
      <c r="F14" s="20" t="s">
        <v>176</v>
      </c>
      <c r="G14" s="21">
        <v>10.199999999999999</v>
      </c>
      <c r="H14" s="3">
        <f t="shared" si="0"/>
        <v>0</v>
      </c>
    </row>
    <row r="15" spans="1:8" s="1" customFormat="1" ht="24.95" customHeight="1" x14ac:dyDescent="0.2">
      <c r="A15" s="14">
        <v>0</v>
      </c>
      <c r="B15" s="14"/>
      <c r="C15" s="14"/>
      <c r="D15" s="20"/>
      <c r="E15" s="20" t="s">
        <v>183</v>
      </c>
      <c r="F15" s="20" t="s">
        <v>176</v>
      </c>
      <c r="G15" s="21">
        <v>14.5</v>
      </c>
      <c r="H15" s="3">
        <f t="shared" si="0"/>
        <v>0</v>
      </c>
    </row>
    <row r="16" spans="1:8" s="1" customFormat="1" ht="24.95" customHeight="1" x14ac:dyDescent="0.2">
      <c r="A16" s="14">
        <v>0</v>
      </c>
      <c r="B16" s="14"/>
      <c r="C16" s="14"/>
      <c r="D16" s="20"/>
      <c r="E16" s="20" t="s">
        <v>178</v>
      </c>
      <c r="F16" s="20" t="s">
        <v>176</v>
      </c>
      <c r="G16" s="21">
        <v>2</v>
      </c>
      <c r="H16" s="3">
        <f t="shared" si="0"/>
        <v>0</v>
      </c>
    </row>
    <row r="17" spans="1:8" ht="24.95" customHeight="1" x14ac:dyDescent="0.35">
      <c r="A17" s="287" t="s">
        <v>16</v>
      </c>
      <c r="B17" s="288"/>
      <c r="C17" s="288"/>
      <c r="D17" s="288"/>
      <c r="E17" s="288"/>
      <c r="F17" s="288"/>
      <c r="G17" s="289"/>
      <c r="H17" s="54">
        <f>SUM(H9:H16)</f>
        <v>0</v>
      </c>
    </row>
    <row r="18" spans="1:8" ht="24.95" customHeight="1" x14ac:dyDescent="0.2">
      <c r="A18" s="277" t="s">
        <v>57</v>
      </c>
      <c r="B18" s="251"/>
      <c r="C18" s="251"/>
      <c r="D18" s="251"/>
      <c r="E18" s="251"/>
      <c r="F18" s="251"/>
      <c r="G18" s="251"/>
      <c r="H18" s="251"/>
    </row>
  </sheetData>
  <mergeCells count="14">
    <mergeCell ref="A1:H1"/>
    <mergeCell ref="A2:H2"/>
    <mergeCell ref="A3:H3"/>
    <mergeCell ref="A4:H4"/>
    <mergeCell ref="A18:H18"/>
    <mergeCell ref="A5:H5"/>
    <mergeCell ref="A6:H6"/>
    <mergeCell ref="G7:G8"/>
    <mergeCell ref="H7:H8"/>
    <mergeCell ref="A7:B7"/>
    <mergeCell ref="C7:D7"/>
    <mergeCell ref="E7:E8"/>
    <mergeCell ref="F7:F8"/>
    <mergeCell ref="A17:G17"/>
  </mergeCells>
  <phoneticPr fontId="26" type="noConversion"/>
  <hyperlinks>
    <hyperlink ref="F7" location="Order_Summary" display="Summary" xr:uid="{00000000-0004-0000-0C00-000000000000}"/>
    <hyperlink ref="A7:B7" location="Table_of_Contents" display="Back to Table of Contents" xr:uid="{00000000-0004-0000-0C00-000001000000}"/>
    <hyperlink ref="C7:D7" location="Add_Items" display="Add Items" xr:uid="{00000000-0004-0000-0C00-000002000000}"/>
    <hyperlink ref="A6:E6" location="Summary" display="Summary" xr:uid="{00000000-0004-0000-0C00-000003000000}"/>
    <hyperlink ref="A18:E18" location="Summary" display="Summary" xr:uid="{00000000-0004-0000-0C00-000004000000}"/>
  </hyperlinks>
  <pageMargins left="0.75" right="0.75" top="1" bottom="1" header="0.5" footer="0.5"/>
  <pageSetup orientation="portrait" horizontalDpi="4294967293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9"/>
  <sheetViews>
    <sheetView showZeros="0" zoomScale="60" workbookViewId="0">
      <selection activeCell="A19" sqref="A19:IV19"/>
    </sheetView>
  </sheetViews>
  <sheetFormatPr defaultRowHeight="12.75" x14ac:dyDescent="0.2"/>
  <cols>
    <col min="1" max="1" width="22.28515625" customWidth="1"/>
    <col min="2" max="2" width="24.42578125" customWidth="1"/>
    <col min="3" max="3" width="26" customWidth="1"/>
    <col min="4" max="4" width="26.28515625" customWidth="1"/>
    <col min="5" max="5" width="57.42578125" customWidth="1"/>
    <col min="6" max="6" width="36.28515625" customWidth="1"/>
    <col min="7" max="7" width="28.42578125" customWidth="1"/>
    <col min="8" max="8" width="34.140625" customWidth="1"/>
  </cols>
  <sheetData>
    <row r="1" spans="1:8" ht="37.5" customHeight="1" x14ac:dyDescent="0.2">
      <c r="A1" s="266" t="s">
        <v>1</v>
      </c>
      <c r="B1" s="266"/>
      <c r="C1" s="266"/>
      <c r="D1" s="266"/>
      <c r="E1" s="266"/>
      <c r="F1" s="266"/>
      <c r="G1" s="266"/>
      <c r="H1" s="266"/>
    </row>
    <row r="2" spans="1:8" ht="24.95" customHeight="1" x14ac:dyDescent="0.35">
      <c r="A2" s="267" t="s">
        <v>58</v>
      </c>
      <c r="B2" s="267"/>
      <c r="C2" s="267"/>
      <c r="D2" s="267"/>
      <c r="E2" s="267"/>
      <c r="F2" s="267"/>
      <c r="G2" s="267"/>
      <c r="H2" s="267"/>
    </row>
    <row r="3" spans="1:8" ht="24.95" customHeight="1" x14ac:dyDescent="0.2">
      <c r="A3" s="268" t="s">
        <v>277</v>
      </c>
      <c r="B3" s="268"/>
      <c r="C3" s="268"/>
      <c r="D3" s="268"/>
      <c r="E3" s="268"/>
      <c r="F3" s="268"/>
      <c r="G3" s="268"/>
      <c r="H3" s="268"/>
    </row>
    <row r="4" spans="1:8" ht="24.95" customHeight="1" x14ac:dyDescent="0.2">
      <c r="A4" s="269" t="s">
        <v>312</v>
      </c>
      <c r="B4" s="269"/>
      <c r="C4" s="269"/>
      <c r="D4" s="269"/>
      <c r="E4" s="269"/>
      <c r="F4" s="269"/>
      <c r="G4" s="269"/>
      <c r="H4" s="269"/>
    </row>
    <row r="5" spans="1:8" ht="24.95" customHeight="1" x14ac:dyDescent="0.2">
      <c r="A5" s="243"/>
      <c r="B5" s="243"/>
      <c r="C5" s="243"/>
      <c r="D5" s="243"/>
      <c r="E5" s="243"/>
      <c r="F5" s="243"/>
      <c r="G5" s="243"/>
      <c r="H5" s="243"/>
    </row>
    <row r="6" spans="1:8" ht="24.95" customHeight="1" x14ac:dyDescent="0.2">
      <c r="A6" s="277" t="s">
        <v>57</v>
      </c>
      <c r="B6" s="251"/>
      <c r="C6" s="251"/>
      <c r="D6" s="251"/>
      <c r="E6" s="251"/>
      <c r="F6" s="251"/>
      <c r="G6" s="251"/>
      <c r="H6" s="251"/>
    </row>
    <row r="7" spans="1:8" s="1" customFormat="1" ht="24.95" customHeight="1" x14ac:dyDescent="0.2">
      <c r="A7" s="253" t="s">
        <v>55</v>
      </c>
      <c r="B7" s="254"/>
      <c r="C7" s="274" t="s">
        <v>235</v>
      </c>
      <c r="D7" s="275"/>
      <c r="E7" s="260" t="s">
        <v>277</v>
      </c>
      <c r="F7" s="262" t="s">
        <v>57</v>
      </c>
      <c r="G7" s="285" t="s">
        <v>15</v>
      </c>
      <c r="H7" s="255" t="s">
        <v>16</v>
      </c>
    </row>
    <row r="8" spans="1:8" s="1" customFormat="1" ht="24.95" customHeight="1" x14ac:dyDescent="0.2">
      <c r="A8" s="7" t="s">
        <v>14</v>
      </c>
      <c r="B8" s="8" t="s">
        <v>35</v>
      </c>
      <c r="C8" s="8" t="s">
        <v>13</v>
      </c>
      <c r="D8" s="8" t="s">
        <v>12</v>
      </c>
      <c r="E8" s="261"/>
      <c r="F8" s="263"/>
      <c r="G8" s="286"/>
      <c r="H8" s="256"/>
    </row>
    <row r="9" spans="1:8" s="1" customFormat="1" ht="24.95" customHeight="1" x14ac:dyDescent="0.2">
      <c r="A9" s="14">
        <v>0</v>
      </c>
      <c r="B9" s="14"/>
      <c r="C9" s="14">
        <v>5</v>
      </c>
      <c r="D9" s="20"/>
      <c r="E9" s="61" t="s">
        <v>278</v>
      </c>
      <c r="F9" s="20" t="s">
        <v>242</v>
      </c>
      <c r="G9" s="21">
        <v>1</v>
      </c>
      <c r="H9" s="4">
        <f>A9*G9</f>
        <v>0</v>
      </c>
    </row>
    <row r="10" spans="1:8" s="1" customFormat="1" ht="24.95" customHeight="1" x14ac:dyDescent="0.2">
      <c r="A10" s="14"/>
      <c r="B10" s="14"/>
      <c r="C10" s="14"/>
      <c r="D10" s="20"/>
      <c r="E10" s="61"/>
      <c r="F10" s="20"/>
      <c r="G10" s="21"/>
      <c r="H10" s="4"/>
    </row>
    <row r="11" spans="1:8" s="1" customFormat="1" ht="24.95" customHeight="1" x14ac:dyDescent="0.2">
      <c r="A11" s="14"/>
      <c r="B11" s="14"/>
      <c r="C11" s="14"/>
      <c r="D11" s="20"/>
      <c r="E11" s="61"/>
      <c r="F11" s="20"/>
      <c r="G11" s="21"/>
      <c r="H11" s="4"/>
    </row>
    <row r="12" spans="1:8" s="1" customFormat="1" ht="24.95" customHeight="1" x14ac:dyDescent="0.2">
      <c r="A12" s="14"/>
      <c r="B12" s="14"/>
      <c r="C12" s="14"/>
      <c r="D12" s="20"/>
      <c r="E12" s="61"/>
      <c r="F12" s="20"/>
      <c r="G12" s="21"/>
      <c r="H12" s="4"/>
    </row>
    <row r="13" spans="1:8" s="1" customFormat="1" ht="24.95" customHeight="1" x14ac:dyDescent="0.2">
      <c r="A13" s="14"/>
      <c r="B13" s="14"/>
      <c r="C13" s="14"/>
      <c r="D13" s="20"/>
      <c r="E13" s="61"/>
      <c r="F13" s="20"/>
      <c r="G13" s="21"/>
      <c r="H13" s="4"/>
    </row>
    <row r="14" spans="1:8" s="1" customFormat="1" ht="24.95" customHeight="1" x14ac:dyDescent="0.2">
      <c r="A14" s="14"/>
      <c r="B14" s="14"/>
      <c r="C14" s="14"/>
      <c r="D14" s="20"/>
      <c r="E14" s="61"/>
      <c r="F14" s="20"/>
      <c r="G14" s="21"/>
      <c r="H14" s="4"/>
    </row>
    <row r="15" spans="1:8" s="1" customFormat="1" ht="24.95" customHeight="1" x14ac:dyDescent="0.2">
      <c r="A15" s="14"/>
      <c r="B15" s="14"/>
      <c r="C15" s="14"/>
      <c r="D15" s="20"/>
      <c r="E15" s="61"/>
      <c r="F15" s="20"/>
      <c r="G15" s="21"/>
      <c r="H15" s="4"/>
    </row>
    <row r="16" spans="1:8" s="1" customFormat="1" ht="24.95" customHeight="1" x14ac:dyDescent="0.2">
      <c r="A16" s="14"/>
      <c r="B16" s="14"/>
      <c r="C16" s="14"/>
      <c r="D16" s="20"/>
      <c r="E16" s="61"/>
      <c r="F16" s="20"/>
      <c r="G16" s="21"/>
      <c r="H16" s="4"/>
    </row>
    <row r="17" spans="1:8" s="1" customFormat="1" ht="24.95" customHeight="1" x14ac:dyDescent="0.2">
      <c r="A17" s="14"/>
      <c r="B17" s="14"/>
      <c r="C17" s="14"/>
      <c r="D17" s="20"/>
      <c r="E17" s="61"/>
      <c r="F17" s="20"/>
      <c r="G17" s="21"/>
      <c r="H17" s="4"/>
    </row>
    <row r="18" spans="1:8" ht="24.95" customHeight="1" x14ac:dyDescent="0.3">
      <c r="A18" s="290" t="s">
        <v>16</v>
      </c>
      <c r="B18" s="290"/>
      <c r="C18" s="290"/>
      <c r="D18" s="290"/>
      <c r="E18" s="290"/>
      <c r="F18" s="290"/>
      <c r="G18" s="290"/>
      <c r="H18" s="65">
        <f>SUM(H9:H17)</f>
        <v>0</v>
      </c>
    </row>
    <row r="19" spans="1:8" ht="24.95" customHeight="1" x14ac:dyDescent="0.2">
      <c r="A19" s="277" t="s">
        <v>57</v>
      </c>
      <c r="B19" s="251"/>
      <c r="C19" s="251"/>
      <c r="D19" s="251"/>
      <c r="E19" s="251"/>
      <c r="F19" s="251"/>
      <c r="G19" s="251"/>
      <c r="H19" s="251"/>
    </row>
  </sheetData>
  <sheetProtection sheet="1" objects="1" scenarios="1" selectLockedCells="1"/>
  <mergeCells count="14">
    <mergeCell ref="A1:H1"/>
    <mergeCell ref="A2:H2"/>
    <mergeCell ref="A3:H3"/>
    <mergeCell ref="A4:H4"/>
    <mergeCell ref="A5:H5"/>
    <mergeCell ref="A19:H19"/>
    <mergeCell ref="A18:G18"/>
    <mergeCell ref="A7:B7"/>
    <mergeCell ref="C7:D7"/>
    <mergeCell ref="A6:H6"/>
    <mergeCell ref="E7:E8"/>
    <mergeCell ref="F7:F8"/>
    <mergeCell ref="G7:G8"/>
    <mergeCell ref="H7:H8"/>
  </mergeCells>
  <phoneticPr fontId="26" type="noConversion"/>
  <hyperlinks>
    <hyperlink ref="F7" location="Order_Summary" display="Summary" xr:uid="{00000000-0004-0000-0D00-000000000000}"/>
    <hyperlink ref="A7:B7" location="Table_of_Contents" display="Back to Table of Contents" xr:uid="{00000000-0004-0000-0D00-000001000000}"/>
    <hyperlink ref="C7:D7" location="Add_Items" display="Add Items" xr:uid="{00000000-0004-0000-0D00-000002000000}"/>
    <hyperlink ref="A6:E6" location="Summary" display="Summary" xr:uid="{00000000-0004-0000-0D00-000003000000}"/>
    <hyperlink ref="A19:E19" location="Summary" display="Summary" xr:uid="{00000000-0004-0000-0D00-000004000000}"/>
  </hyperlinks>
  <pageMargins left="0.75" right="0.75" top="1" bottom="1" header="0.5" footer="0.5"/>
  <pageSetup orientation="portrait" horizontalDpi="4294967293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9"/>
  <sheetViews>
    <sheetView showZeros="0" zoomScale="60" workbookViewId="0">
      <selection activeCell="A19" sqref="A19:IV19"/>
    </sheetView>
  </sheetViews>
  <sheetFormatPr defaultRowHeight="12.75" x14ac:dyDescent="0.2"/>
  <cols>
    <col min="1" max="1" width="28.42578125" customWidth="1"/>
    <col min="2" max="2" width="26.28515625" customWidth="1"/>
    <col min="3" max="3" width="20.5703125" customWidth="1"/>
    <col min="4" max="4" width="29.42578125" customWidth="1"/>
    <col min="5" max="5" width="80.28515625" customWidth="1"/>
    <col min="6" max="6" width="39.140625" customWidth="1"/>
    <col min="7" max="7" width="36.7109375" customWidth="1"/>
    <col min="8" max="8" width="34.5703125" customWidth="1"/>
  </cols>
  <sheetData>
    <row r="1" spans="1:8" ht="37.5" customHeight="1" x14ac:dyDescent="0.2">
      <c r="A1" s="266" t="s">
        <v>1</v>
      </c>
      <c r="B1" s="266"/>
      <c r="C1" s="266"/>
      <c r="D1" s="266"/>
      <c r="E1" s="266"/>
      <c r="F1" s="266"/>
      <c r="G1" s="266"/>
      <c r="H1" s="266"/>
    </row>
    <row r="2" spans="1:8" ht="24.95" customHeight="1" x14ac:dyDescent="0.35">
      <c r="A2" s="267" t="s">
        <v>58</v>
      </c>
      <c r="B2" s="267"/>
      <c r="C2" s="267"/>
      <c r="D2" s="267"/>
      <c r="E2" s="267"/>
      <c r="F2" s="267"/>
      <c r="G2" s="267"/>
      <c r="H2" s="267"/>
    </row>
    <row r="3" spans="1:8" ht="24.95" customHeight="1" x14ac:dyDescent="0.2">
      <c r="A3" s="268" t="s">
        <v>184</v>
      </c>
      <c r="B3" s="268"/>
      <c r="C3" s="268"/>
      <c r="D3" s="268"/>
      <c r="E3" s="268"/>
      <c r="F3" s="268"/>
      <c r="G3" s="268"/>
      <c r="H3" s="268"/>
    </row>
    <row r="4" spans="1:8" ht="24.95" customHeight="1" x14ac:dyDescent="0.2">
      <c r="A4" s="269" t="s">
        <v>312</v>
      </c>
      <c r="B4" s="269"/>
      <c r="C4" s="269"/>
      <c r="D4" s="269"/>
      <c r="E4" s="269"/>
      <c r="F4" s="269"/>
      <c r="G4" s="269"/>
      <c r="H4" s="269"/>
    </row>
    <row r="5" spans="1:8" ht="24.95" customHeight="1" x14ac:dyDescent="0.2">
      <c r="A5" s="243"/>
      <c r="B5" s="243"/>
      <c r="C5" s="243"/>
      <c r="D5" s="243"/>
      <c r="E5" s="243"/>
      <c r="F5" s="243"/>
      <c r="G5" s="243"/>
      <c r="H5" s="243"/>
    </row>
    <row r="6" spans="1:8" ht="24.95" customHeight="1" x14ac:dyDescent="0.2">
      <c r="A6" s="277" t="s">
        <v>57</v>
      </c>
      <c r="B6" s="251"/>
      <c r="C6" s="251"/>
      <c r="D6" s="251"/>
      <c r="E6" s="251"/>
      <c r="F6" s="251"/>
      <c r="G6" s="251"/>
      <c r="H6" s="251"/>
    </row>
    <row r="7" spans="1:8" s="1" customFormat="1" ht="24.95" customHeight="1" x14ac:dyDescent="0.2">
      <c r="A7" s="253" t="s">
        <v>55</v>
      </c>
      <c r="B7" s="254"/>
      <c r="C7" s="274" t="s">
        <v>235</v>
      </c>
      <c r="D7" s="275"/>
      <c r="E7" s="260" t="s">
        <v>184</v>
      </c>
      <c r="F7" s="262" t="s">
        <v>57</v>
      </c>
      <c r="G7" s="285" t="s">
        <v>15</v>
      </c>
      <c r="H7" s="255" t="s">
        <v>16</v>
      </c>
    </row>
    <row r="8" spans="1:8" s="1" customFormat="1" ht="24.95" customHeight="1" x14ac:dyDescent="0.2">
      <c r="A8" s="7" t="s">
        <v>14</v>
      </c>
      <c r="B8" s="8" t="s">
        <v>35</v>
      </c>
      <c r="C8" s="8" t="s">
        <v>13</v>
      </c>
      <c r="D8" s="8" t="s">
        <v>12</v>
      </c>
      <c r="E8" s="261"/>
      <c r="F8" s="263"/>
      <c r="G8" s="286"/>
      <c r="H8" s="256"/>
    </row>
    <row r="9" spans="1:8" s="1" customFormat="1" ht="24.95" customHeight="1" x14ac:dyDescent="0.2">
      <c r="A9" s="39">
        <v>0</v>
      </c>
      <c r="B9" s="39">
        <v>0</v>
      </c>
      <c r="C9" s="39"/>
      <c r="D9" s="39"/>
      <c r="E9" s="49" t="s">
        <v>265</v>
      </c>
      <c r="F9" s="278" t="s">
        <v>186</v>
      </c>
      <c r="G9" s="18">
        <v>130</v>
      </c>
      <c r="H9" s="66">
        <f t="shared" ref="H9:H17" si="0">A9*G9</f>
        <v>0</v>
      </c>
    </row>
    <row r="10" spans="1:8" s="1" customFormat="1" ht="24.95" customHeight="1" x14ac:dyDescent="0.2">
      <c r="A10" s="39">
        <v>0</v>
      </c>
      <c r="B10" s="39">
        <v>0</v>
      </c>
      <c r="C10" s="39"/>
      <c r="D10" s="39"/>
      <c r="E10" s="49" t="s">
        <v>266</v>
      </c>
      <c r="F10" s="279"/>
      <c r="G10" s="18">
        <v>130</v>
      </c>
      <c r="H10" s="66">
        <f t="shared" si="0"/>
        <v>0</v>
      </c>
    </row>
    <row r="11" spans="1:8" s="1" customFormat="1" ht="24.95" customHeight="1" x14ac:dyDescent="0.2">
      <c r="A11" s="14"/>
      <c r="B11" s="14"/>
      <c r="C11" s="14"/>
      <c r="D11" s="20"/>
      <c r="E11" s="20" t="s">
        <v>185</v>
      </c>
      <c r="F11" s="279"/>
      <c r="G11" s="21">
        <v>165</v>
      </c>
      <c r="H11" s="66">
        <f t="shared" si="0"/>
        <v>0</v>
      </c>
    </row>
    <row r="12" spans="1:8" s="1" customFormat="1" ht="24.95" customHeight="1" x14ac:dyDescent="0.2">
      <c r="A12" s="14"/>
      <c r="B12" s="14"/>
      <c r="C12" s="14"/>
      <c r="D12" s="20"/>
      <c r="E12" s="20" t="s">
        <v>185</v>
      </c>
      <c r="F12" s="279"/>
      <c r="G12" s="21">
        <v>165</v>
      </c>
      <c r="H12" s="66">
        <f t="shared" si="0"/>
        <v>0</v>
      </c>
    </row>
    <row r="13" spans="1:8" s="1" customFormat="1" ht="24.95" customHeight="1" x14ac:dyDescent="0.2">
      <c r="A13" s="14"/>
      <c r="B13" s="14"/>
      <c r="C13" s="14"/>
      <c r="D13" s="20"/>
      <c r="E13" s="20" t="s">
        <v>185</v>
      </c>
      <c r="F13" s="279"/>
      <c r="G13" s="21">
        <v>170</v>
      </c>
      <c r="H13" s="66">
        <f t="shared" si="0"/>
        <v>0</v>
      </c>
    </row>
    <row r="14" spans="1:8" s="1" customFormat="1" ht="24.95" customHeight="1" x14ac:dyDescent="0.2">
      <c r="A14" s="14"/>
      <c r="B14" s="14"/>
      <c r="C14" s="14"/>
      <c r="D14" s="20"/>
      <c r="E14" s="20" t="s">
        <v>185</v>
      </c>
      <c r="F14" s="280"/>
      <c r="G14" s="21">
        <v>170</v>
      </c>
      <c r="H14" s="66">
        <f t="shared" si="0"/>
        <v>0</v>
      </c>
    </row>
    <row r="15" spans="1:8" s="1" customFormat="1" ht="24.95" customHeight="1" x14ac:dyDescent="0.2">
      <c r="A15" s="14"/>
      <c r="B15" s="14"/>
      <c r="C15" s="14"/>
      <c r="D15" s="20"/>
      <c r="E15" s="20" t="s">
        <v>187</v>
      </c>
      <c r="F15" s="257" t="s">
        <v>268</v>
      </c>
      <c r="G15" s="21">
        <v>175</v>
      </c>
      <c r="H15" s="66">
        <f t="shared" si="0"/>
        <v>0</v>
      </c>
    </row>
    <row r="16" spans="1:8" s="1" customFormat="1" ht="24.95" customHeight="1" x14ac:dyDescent="0.2">
      <c r="A16" s="14"/>
      <c r="B16" s="14"/>
      <c r="C16" s="14"/>
      <c r="D16" s="20"/>
      <c r="E16" s="20" t="s">
        <v>188</v>
      </c>
      <c r="F16" s="258"/>
      <c r="G16" s="21">
        <v>175</v>
      </c>
      <c r="H16" s="66">
        <f t="shared" si="0"/>
        <v>0</v>
      </c>
    </row>
    <row r="17" spans="1:8" s="1" customFormat="1" ht="24.95" customHeight="1" x14ac:dyDescent="0.2">
      <c r="A17" s="14"/>
      <c r="B17" s="14"/>
      <c r="C17" s="14"/>
      <c r="D17" s="20"/>
      <c r="E17" s="20" t="s">
        <v>189</v>
      </c>
      <c r="F17" s="259"/>
      <c r="G17" s="21">
        <v>185</v>
      </c>
      <c r="H17" s="66">
        <f t="shared" si="0"/>
        <v>0</v>
      </c>
    </row>
    <row r="18" spans="1:8" ht="24.95" customHeight="1" x14ac:dyDescent="0.2">
      <c r="A18" s="291" t="s">
        <v>319</v>
      </c>
      <c r="B18" s="291"/>
      <c r="C18" s="291"/>
      <c r="D18" s="291"/>
      <c r="E18" s="291"/>
      <c r="F18" s="291"/>
      <c r="G18" s="291"/>
      <c r="H18" s="67">
        <f>SUM(H9:H17)</f>
        <v>0</v>
      </c>
    </row>
    <row r="19" spans="1:8" ht="24.95" customHeight="1" x14ac:dyDescent="0.2">
      <c r="A19" s="277" t="s">
        <v>57</v>
      </c>
      <c r="B19" s="251"/>
      <c r="C19" s="251"/>
      <c r="D19" s="251"/>
      <c r="E19" s="251"/>
      <c r="F19" s="251"/>
      <c r="G19" s="251"/>
      <c r="H19" s="251"/>
    </row>
  </sheetData>
  <sheetProtection sheet="1" objects="1" scenarios="1" selectLockedCells="1"/>
  <mergeCells count="16">
    <mergeCell ref="A19:H19"/>
    <mergeCell ref="A6:H6"/>
    <mergeCell ref="A18:G18"/>
    <mergeCell ref="A1:H1"/>
    <mergeCell ref="A2:H2"/>
    <mergeCell ref="A3:H3"/>
    <mergeCell ref="F15:F17"/>
    <mergeCell ref="F9:F14"/>
    <mergeCell ref="A4:H4"/>
    <mergeCell ref="A5:H5"/>
    <mergeCell ref="A7:B7"/>
    <mergeCell ref="C7:D7"/>
    <mergeCell ref="E7:E8"/>
    <mergeCell ref="H7:H8"/>
    <mergeCell ref="G7:G8"/>
    <mergeCell ref="F7:F8"/>
  </mergeCells>
  <phoneticPr fontId="26" type="noConversion"/>
  <hyperlinks>
    <hyperlink ref="F7" location="Order_Summary" display="Summary" xr:uid="{00000000-0004-0000-0E00-000000000000}"/>
    <hyperlink ref="A7:B7" location="Table_of_Contents" display="Back to Table of Contents" xr:uid="{00000000-0004-0000-0E00-000001000000}"/>
    <hyperlink ref="C7:D7" location="Add_Items" display="Add Items" xr:uid="{00000000-0004-0000-0E00-000002000000}"/>
    <hyperlink ref="F15:F16" r:id="rId1" display="Product Sheet" xr:uid="{00000000-0004-0000-0E00-000003000000}"/>
    <hyperlink ref="F15:F17" r:id="rId2" display="Product Sheet" xr:uid="{00000000-0004-0000-0E00-000004000000}"/>
    <hyperlink ref="A6:E6" location="Summary" display="Summary" xr:uid="{00000000-0004-0000-0E00-000005000000}"/>
    <hyperlink ref="A19:E19" location="Summary" display="Summary" xr:uid="{00000000-0004-0000-0E00-000006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2"/>
  <sheetViews>
    <sheetView showZeros="0" zoomScale="60" workbookViewId="0">
      <selection activeCell="A3" sqref="A3:G3"/>
    </sheetView>
  </sheetViews>
  <sheetFormatPr defaultRowHeight="12.75" x14ac:dyDescent="0.2"/>
  <cols>
    <col min="1" max="1" width="25.42578125" customWidth="1"/>
    <col min="2" max="2" width="20.5703125" customWidth="1"/>
    <col min="3" max="3" width="22.7109375" customWidth="1"/>
    <col min="4" max="4" width="23.42578125" customWidth="1"/>
    <col min="5" max="5" width="91" customWidth="1"/>
    <col min="6" max="6" width="32.7109375" customWidth="1"/>
    <col min="7" max="7" width="34.5703125" customWidth="1"/>
  </cols>
  <sheetData>
    <row r="1" spans="1:7" ht="37.5" customHeight="1" x14ac:dyDescent="0.2">
      <c r="A1" s="266" t="s">
        <v>1</v>
      </c>
      <c r="B1" s="266"/>
      <c r="C1" s="266"/>
      <c r="D1" s="266"/>
      <c r="E1" s="266"/>
      <c r="F1" s="266"/>
      <c r="G1" s="266"/>
    </row>
    <row r="2" spans="1:7" ht="24.95" customHeight="1" x14ac:dyDescent="0.35">
      <c r="A2" s="267" t="s">
        <v>58</v>
      </c>
      <c r="B2" s="267"/>
      <c r="C2" s="267"/>
      <c r="D2" s="267"/>
      <c r="E2" s="267"/>
      <c r="F2" s="267"/>
      <c r="G2" s="267"/>
    </row>
    <row r="3" spans="1:7" ht="24.95" customHeight="1" x14ac:dyDescent="0.2">
      <c r="A3" s="268" t="s">
        <v>168</v>
      </c>
      <c r="B3" s="268"/>
      <c r="C3" s="268"/>
      <c r="D3" s="268"/>
      <c r="E3" s="268"/>
      <c r="F3" s="268"/>
      <c r="G3" s="268"/>
    </row>
    <row r="4" spans="1:7" ht="24.95" customHeight="1" x14ac:dyDescent="0.2">
      <c r="A4" s="269" t="s">
        <v>312</v>
      </c>
      <c r="B4" s="269"/>
      <c r="C4" s="269"/>
      <c r="D4" s="269"/>
      <c r="E4" s="269"/>
      <c r="F4" s="269"/>
      <c r="G4" s="269"/>
    </row>
    <row r="5" spans="1:7" ht="24.95" customHeight="1" x14ac:dyDescent="0.2">
      <c r="A5" s="243"/>
      <c r="B5" s="243"/>
      <c r="C5" s="243"/>
      <c r="D5" s="243"/>
      <c r="E5" s="243"/>
      <c r="F5" s="243"/>
      <c r="G5" s="243"/>
    </row>
    <row r="6" spans="1:7" ht="24.95" customHeight="1" x14ac:dyDescent="0.2">
      <c r="A6" s="277" t="s">
        <v>57</v>
      </c>
      <c r="B6" s="251"/>
      <c r="C6" s="251"/>
      <c r="D6" s="251"/>
      <c r="E6" s="251"/>
      <c r="F6" s="251"/>
      <c r="G6" s="251"/>
    </row>
    <row r="7" spans="1:7" s="1" customFormat="1" ht="24.95" customHeight="1" x14ac:dyDescent="0.2">
      <c r="A7" s="253" t="s">
        <v>55</v>
      </c>
      <c r="B7" s="254"/>
      <c r="C7" s="274" t="s">
        <v>235</v>
      </c>
      <c r="D7" s="275"/>
      <c r="E7" s="260" t="s">
        <v>168</v>
      </c>
      <c r="F7" s="285" t="s">
        <v>15</v>
      </c>
      <c r="G7" s="255" t="s">
        <v>4</v>
      </c>
    </row>
    <row r="8" spans="1:7" s="1" customFormat="1" ht="24.95" customHeight="1" x14ac:dyDescent="0.2">
      <c r="A8" s="7" t="s">
        <v>14</v>
      </c>
      <c r="B8" s="8" t="s">
        <v>35</v>
      </c>
      <c r="C8" s="8" t="s">
        <v>13</v>
      </c>
      <c r="D8" s="8" t="s">
        <v>12</v>
      </c>
      <c r="E8" s="261"/>
      <c r="F8" s="286"/>
      <c r="G8" s="256"/>
    </row>
    <row r="9" spans="1:7" s="1" customFormat="1" ht="24.95" customHeight="1" x14ac:dyDescent="0.2">
      <c r="A9" s="14">
        <v>0</v>
      </c>
      <c r="B9" s="14"/>
      <c r="C9" s="14"/>
      <c r="D9" s="20"/>
      <c r="E9" s="20" t="s">
        <v>169</v>
      </c>
      <c r="F9" s="21">
        <v>150</v>
      </c>
      <c r="G9" s="3">
        <f>A9*F9</f>
        <v>0</v>
      </c>
    </row>
    <row r="10" spans="1:7" s="1" customFormat="1" ht="24.95" customHeight="1" x14ac:dyDescent="0.2">
      <c r="A10" s="14">
        <v>0</v>
      </c>
      <c r="B10" s="14"/>
      <c r="C10" s="14"/>
      <c r="D10" s="20"/>
      <c r="E10" s="20" t="s">
        <v>171</v>
      </c>
      <c r="F10" s="21">
        <v>9.99</v>
      </c>
      <c r="G10" s="3">
        <f>A10*F10</f>
        <v>0</v>
      </c>
    </row>
    <row r="11" spans="1:7" s="1" customFormat="1" ht="24.95" customHeight="1" x14ac:dyDescent="0.2">
      <c r="A11" s="70"/>
      <c r="B11" s="70"/>
      <c r="C11" s="70"/>
      <c r="D11" s="70"/>
      <c r="E11" s="70"/>
      <c r="F11" s="68" t="s">
        <v>16</v>
      </c>
      <c r="G11" s="69">
        <f>SUM(G9:G10)</f>
        <v>0</v>
      </c>
    </row>
    <row r="12" spans="1:7" ht="24.95" customHeight="1" x14ac:dyDescent="0.2">
      <c r="A12" s="277" t="s">
        <v>57</v>
      </c>
      <c r="B12" s="251"/>
      <c r="C12" s="251"/>
      <c r="D12" s="251"/>
      <c r="E12" s="251"/>
      <c r="F12" s="251"/>
      <c r="G12" s="251"/>
    </row>
  </sheetData>
  <sheetProtection sheet="1" objects="1" scenarios="1" selectLockedCells="1"/>
  <mergeCells count="12">
    <mergeCell ref="A12:G12"/>
    <mergeCell ref="A1:G1"/>
    <mergeCell ref="A2:G2"/>
    <mergeCell ref="A3:G3"/>
    <mergeCell ref="A4:G4"/>
    <mergeCell ref="A5:G5"/>
    <mergeCell ref="A6:G6"/>
    <mergeCell ref="G7:G8"/>
    <mergeCell ref="E7:E8"/>
    <mergeCell ref="F7:F8"/>
    <mergeCell ref="A7:B7"/>
    <mergeCell ref="C7:D7"/>
  </mergeCells>
  <phoneticPr fontId="26" type="noConversion"/>
  <hyperlinks>
    <hyperlink ref="A7:B7" location="Table_of_Contents" display="Back to Table of Contents" xr:uid="{00000000-0004-0000-0F00-000000000000}"/>
    <hyperlink ref="C7:D7" location="Add_Items" display="Add Items" xr:uid="{00000000-0004-0000-0F00-000001000000}"/>
    <hyperlink ref="A6:E6" location="Summary" display="Summary" xr:uid="{00000000-0004-0000-0F00-000002000000}"/>
    <hyperlink ref="A12:E12" location="Summary" display="Summary" xr:uid="{00000000-0004-0000-0F00-000003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5"/>
  <sheetViews>
    <sheetView showZeros="0" zoomScale="60" workbookViewId="0">
      <selection activeCell="A3" sqref="A3:H3"/>
    </sheetView>
  </sheetViews>
  <sheetFormatPr defaultRowHeight="12.75" x14ac:dyDescent="0.2"/>
  <cols>
    <col min="1" max="1" width="15.85546875" customWidth="1"/>
    <col min="2" max="2" width="30.85546875" customWidth="1"/>
    <col min="3" max="3" width="21.5703125" customWidth="1"/>
    <col min="4" max="4" width="26.28515625" customWidth="1"/>
    <col min="5" max="5" width="72.7109375" customWidth="1"/>
    <col min="6" max="6" width="44.42578125" customWidth="1"/>
    <col min="7" max="7" width="21.7109375" customWidth="1"/>
    <col min="8" max="8" width="29.42578125" customWidth="1"/>
  </cols>
  <sheetData>
    <row r="1" spans="1:8" ht="37.5" customHeight="1" x14ac:dyDescent="0.2">
      <c r="A1" s="266" t="s">
        <v>1</v>
      </c>
      <c r="B1" s="266"/>
      <c r="C1" s="266"/>
      <c r="D1" s="266"/>
      <c r="E1" s="266"/>
      <c r="F1" s="266"/>
      <c r="G1" s="266"/>
      <c r="H1" s="266"/>
    </row>
    <row r="2" spans="1:8" ht="24.95" customHeight="1" x14ac:dyDescent="0.35">
      <c r="A2" s="267" t="s">
        <v>58</v>
      </c>
      <c r="B2" s="267"/>
      <c r="C2" s="267"/>
      <c r="D2" s="267"/>
      <c r="E2" s="267"/>
      <c r="F2" s="267"/>
      <c r="G2" s="267"/>
      <c r="H2" s="267"/>
    </row>
    <row r="3" spans="1:8" ht="24.95" customHeight="1" x14ac:dyDescent="0.2">
      <c r="A3" s="268" t="s">
        <v>165</v>
      </c>
      <c r="B3" s="268"/>
      <c r="C3" s="268"/>
      <c r="D3" s="268"/>
      <c r="E3" s="268"/>
      <c r="F3" s="268"/>
      <c r="G3" s="268"/>
      <c r="H3" s="268"/>
    </row>
    <row r="4" spans="1:8" ht="24.95" customHeight="1" x14ac:dyDescent="0.2">
      <c r="A4" s="269" t="s">
        <v>312</v>
      </c>
      <c r="B4" s="269"/>
      <c r="C4" s="269"/>
      <c r="D4" s="269"/>
      <c r="E4" s="269"/>
      <c r="F4" s="269"/>
      <c r="G4" s="269"/>
      <c r="H4" s="269"/>
    </row>
    <row r="5" spans="1:8" ht="24.95" customHeight="1" x14ac:dyDescent="0.2">
      <c r="A5" s="243"/>
      <c r="B5" s="243"/>
      <c r="C5" s="243"/>
      <c r="D5" s="243"/>
      <c r="E5" s="243"/>
      <c r="F5" s="243"/>
      <c r="G5" s="243"/>
      <c r="H5" s="243"/>
    </row>
    <row r="6" spans="1:8" ht="24.95" customHeight="1" x14ac:dyDescent="0.2">
      <c r="A6" s="277" t="s">
        <v>57</v>
      </c>
      <c r="B6" s="251"/>
      <c r="C6" s="251"/>
      <c r="D6" s="251"/>
      <c r="E6" s="251"/>
      <c r="F6" s="251"/>
      <c r="G6" s="251"/>
      <c r="H6" s="251"/>
    </row>
    <row r="7" spans="1:8" s="1" customFormat="1" ht="24.95" customHeight="1" x14ac:dyDescent="0.2">
      <c r="A7" s="253" t="s">
        <v>55</v>
      </c>
      <c r="B7" s="254"/>
      <c r="C7" s="274" t="s">
        <v>235</v>
      </c>
      <c r="D7" s="275"/>
      <c r="E7" s="260" t="s">
        <v>165</v>
      </c>
      <c r="F7" s="262" t="s">
        <v>57</v>
      </c>
      <c r="G7" s="285" t="s">
        <v>15</v>
      </c>
      <c r="H7" s="255" t="s">
        <v>4</v>
      </c>
    </row>
    <row r="8" spans="1:8" s="1" customFormat="1" ht="24.95" customHeight="1" x14ac:dyDescent="0.2">
      <c r="A8" s="7" t="s">
        <v>14</v>
      </c>
      <c r="B8" s="8" t="s">
        <v>35</v>
      </c>
      <c r="C8" s="8" t="s">
        <v>13</v>
      </c>
      <c r="D8" s="8" t="s">
        <v>12</v>
      </c>
      <c r="E8" s="261"/>
      <c r="F8" s="263"/>
      <c r="G8" s="286"/>
      <c r="H8" s="256"/>
    </row>
    <row r="9" spans="1:8" s="1" customFormat="1" ht="24.95" customHeight="1" x14ac:dyDescent="0.2">
      <c r="A9" s="14"/>
      <c r="B9" s="14"/>
      <c r="C9" s="14"/>
      <c r="D9" s="20"/>
      <c r="E9" s="20" t="s">
        <v>137</v>
      </c>
      <c r="F9" s="20" t="s">
        <v>136</v>
      </c>
      <c r="G9" s="21">
        <v>2.99</v>
      </c>
      <c r="H9" s="3">
        <f>A9*G9</f>
        <v>0</v>
      </c>
    </row>
    <row r="10" spans="1:8" s="1" customFormat="1" ht="24.95" customHeight="1" x14ac:dyDescent="0.2">
      <c r="A10" s="14"/>
      <c r="B10" s="14"/>
      <c r="C10" s="14"/>
      <c r="D10" s="20"/>
      <c r="E10" s="20" t="s">
        <v>138</v>
      </c>
      <c r="F10" s="20" t="s">
        <v>136</v>
      </c>
      <c r="G10" s="21">
        <v>6.95</v>
      </c>
      <c r="H10" s="3">
        <f>A10*G10</f>
        <v>0</v>
      </c>
    </row>
    <row r="11" spans="1:8" s="1" customFormat="1" ht="24.95" customHeight="1" x14ac:dyDescent="0.2">
      <c r="A11" s="14"/>
      <c r="B11" s="14"/>
      <c r="C11" s="14"/>
      <c r="D11" s="20"/>
      <c r="E11" s="20" t="s">
        <v>139</v>
      </c>
      <c r="F11" s="20" t="s">
        <v>136</v>
      </c>
      <c r="G11" s="21">
        <v>9.9499999999999993</v>
      </c>
      <c r="H11" s="3">
        <f>A11*G11</f>
        <v>0</v>
      </c>
    </row>
    <row r="12" spans="1:8" s="1" customFormat="1" ht="24.95" customHeight="1" x14ac:dyDescent="0.2">
      <c r="A12" s="14"/>
      <c r="B12" s="14"/>
      <c r="C12" s="14"/>
      <c r="D12" s="20"/>
      <c r="E12" s="20" t="s">
        <v>140</v>
      </c>
      <c r="F12" s="20" t="s">
        <v>136</v>
      </c>
      <c r="G12" s="21">
        <v>7.95</v>
      </c>
      <c r="H12" s="3">
        <f>A12*G12</f>
        <v>0</v>
      </c>
    </row>
    <row r="13" spans="1:8" s="1" customFormat="1" ht="24.95" customHeight="1" x14ac:dyDescent="0.2">
      <c r="A13" s="14">
        <v>0</v>
      </c>
      <c r="B13" s="14"/>
      <c r="C13" s="14"/>
      <c r="D13" s="20"/>
      <c r="E13" s="20" t="s">
        <v>141</v>
      </c>
      <c r="F13" s="20" t="s">
        <v>136</v>
      </c>
      <c r="G13" s="21">
        <v>8.75</v>
      </c>
      <c r="H13" s="3">
        <f>A13*G13</f>
        <v>0</v>
      </c>
    </row>
    <row r="14" spans="1:8" ht="24.95" customHeight="1" x14ac:dyDescent="0.2">
      <c r="A14" s="282" t="s">
        <v>16</v>
      </c>
      <c r="B14" s="283"/>
      <c r="C14" s="283"/>
      <c r="D14" s="283"/>
      <c r="E14" s="283"/>
      <c r="F14" s="283"/>
      <c r="G14" s="284"/>
      <c r="H14" s="71">
        <f>SUM(H9:H13)</f>
        <v>0</v>
      </c>
    </row>
    <row r="15" spans="1:8" ht="24.95" customHeight="1" x14ac:dyDescent="0.2">
      <c r="A15" s="277" t="s">
        <v>57</v>
      </c>
      <c r="B15" s="251"/>
      <c r="C15" s="251"/>
      <c r="D15" s="251"/>
      <c r="E15" s="251"/>
      <c r="F15" s="251"/>
      <c r="G15" s="251"/>
      <c r="H15" s="251"/>
    </row>
  </sheetData>
  <sheetProtection sheet="1" objects="1" scenarios="1" selectLockedCells="1"/>
  <mergeCells count="14">
    <mergeCell ref="A1:H1"/>
    <mergeCell ref="A2:H2"/>
    <mergeCell ref="A3:H3"/>
    <mergeCell ref="A4:H4"/>
    <mergeCell ref="A5:H5"/>
    <mergeCell ref="A15:H15"/>
    <mergeCell ref="A14:G14"/>
    <mergeCell ref="A7:B7"/>
    <mergeCell ref="C7:D7"/>
    <mergeCell ref="A6:H6"/>
    <mergeCell ref="H7:H8"/>
    <mergeCell ref="G7:G8"/>
    <mergeCell ref="F7:F8"/>
    <mergeCell ref="E7:E8"/>
  </mergeCells>
  <phoneticPr fontId="26" type="noConversion"/>
  <hyperlinks>
    <hyperlink ref="F7" location="Order_Summary" display="Summary" xr:uid="{00000000-0004-0000-1000-000000000000}"/>
    <hyperlink ref="A7:B7" location="Table_of_Contents" display="Back to Table of Contents" xr:uid="{00000000-0004-0000-1000-000001000000}"/>
    <hyperlink ref="C7:D7" location="Add_Items" display="Add Items" xr:uid="{00000000-0004-0000-1000-000002000000}"/>
    <hyperlink ref="A6:E6" location="Summary" display="Summary" xr:uid="{00000000-0004-0000-1000-000003000000}"/>
    <hyperlink ref="A15:E15" location="Summary" display="Summary" xr:uid="{00000000-0004-0000-1000-000004000000}"/>
  </hyperlink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8"/>
  <sheetViews>
    <sheetView showZeros="0" zoomScale="60" workbookViewId="0">
      <selection activeCell="A7" sqref="A7:B7"/>
    </sheetView>
  </sheetViews>
  <sheetFormatPr defaultRowHeight="12.75" x14ac:dyDescent="0.2"/>
  <cols>
    <col min="1" max="1" width="24.28515625" customWidth="1"/>
    <col min="2" max="2" width="24.7109375" customWidth="1"/>
    <col min="3" max="3" width="16.5703125" customWidth="1"/>
    <col min="4" max="4" width="18.140625" customWidth="1"/>
    <col min="5" max="5" width="84.42578125" customWidth="1"/>
    <col min="6" max="6" width="35.140625" customWidth="1"/>
    <col min="7" max="7" width="17.140625" customWidth="1"/>
    <col min="8" max="8" width="20.5703125" customWidth="1"/>
  </cols>
  <sheetData>
    <row r="1" spans="1:8" ht="37.5" customHeight="1" x14ac:dyDescent="0.2">
      <c r="A1" s="266" t="s">
        <v>1</v>
      </c>
      <c r="B1" s="266"/>
      <c r="C1" s="266"/>
      <c r="D1" s="266"/>
      <c r="E1" s="266"/>
      <c r="F1" s="266"/>
      <c r="G1" s="266"/>
      <c r="H1" s="266"/>
    </row>
    <row r="2" spans="1:8" ht="24.95" customHeight="1" x14ac:dyDescent="0.35">
      <c r="A2" s="267" t="s">
        <v>58</v>
      </c>
      <c r="B2" s="267"/>
      <c r="C2" s="267"/>
      <c r="D2" s="267"/>
      <c r="E2" s="267"/>
      <c r="F2" s="267"/>
      <c r="G2" s="267"/>
      <c r="H2" s="267"/>
    </row>
    <row r="3" spans="1:8" ht="24.95" customHeight="1" x14ac:dyDescent="0.2">
      <c r="A3" s="268" t="s">
        <v>166</v>
      </c>
      <c r="B3" s="268"/>
      <c r="C3" s="268"/>
      <c r="D3" s="268"/>
      <c r="E3" s="268"/>
      <c r="F3" s="268"/>
      <c r="G3" s="268"/>
      <c r="H3" s="268"/>
    </row>
    <row r="4" spans="1:8" ht="24.95" customHeight="1" x14ac:dyDescent="0.2">
      <c r="A4" s="269" t="s">
        <v>312</v>
      </c>
      <c r="B4" s="269"/>
      <c r="C4" s="269"/>
      <c r="D4" s="269"/>
      <c r="E4" s="269"/>
      <c r="F4" s="269"/>
      <c r="G4" s="269"/>
      <c r="H4" s="269"/>
    </row>
    <row r="5" spans="1:8" ht="24.95" customHeight="1" x14ac:dyDescent="0.2">
      <c r="A5" s="243"/>
      <c r="B5" s="243"/>
      <c r="C5" s="243"/>
      <c r="D5" s="243"/>
      <c r="E5" s="243"/>
      <c r="F5" s="243"/>
      <c r="G5" s="243"/>
      <c r="H5" s="243"/>
    </row>
    <row r="6" spans="1:8" ht="24.95" customHeight="1" x14ac:dyDescent="0.2">
      <c r="A6" s="277" t="s">
        <v>57</v>
      </c>
      <c r="B6" s="251"/>
      <c r="C6" s="251"/>
      <c r="D6" s="251"/>
      <c r="E6" s="251"/>
      <c r="F6" s="251"/>
      <c r="G6" s="251"/>
      <c r="H6" s="251"/>
    </row>
    <row r="7" spans="1:8" s="1" customFormat="1" ht="24.95" customHeight="1" x14ac:dyDescent="0.2">
      <c r="A7" s="253" t="s">
        <v>55</v>
      </c>
      <c r="B7" s="254"/>
      <c r="C7" s="274" t="s">
        <v>235</v>
      </c>
      <c r="D7" s="275"/>
      <c r="E7" s="260" t="s">
        <v>166</v>
      </c>
      <c r="F7" s="262" t="s">
        <v>57</v>
      </c>
      <c r="G7" s="285" t="s">
        <v>15</v>
      </c>
      <c r="H7" s="255" t="s">
        <v>16</v>
      </c>
    </row>
    <row r="8" spans="1:8" s="1" customFormat="1" ht="24.95" customHeight="1" x14ac:dyDescent="0.2">
      <c r="A8" s="7" t="s">
        <v>14</v>
      </c>
      <c r="B8" s="8" t="s">
        <v>35</v>
      </c>
      <c r="C8" s="8" t="s">
        <v>13</v>
      </c>
      <c r="D8" s="8" t="s">
        <v>12</v>
      </c>
      <c r="E8" s="261"/>
      <c r="F8" s="263"/>
      <c r="G8" s="286"/>
      <c r="H8" s="256"/>
    </row>
    <row r="9" spans="1:8" s="1" customFormat="1" ht="24.95" customHeight="1" x14ac:dyDescent="0.2">
      <c r="A9" s="14">
        <v>0</v>
      </c>
      <c r="B9" s="14"/>
      <c r="C9" s="14"/>
      <c r="D9" s="20"/>
      <c r="E9" s="20" t="s">
        <v>160</v>
      </c>
      <c r="F9" s="278" t="s">
        <v>268</v>
      </c>
      <c r="G9" s="21">
        <v>4.5999999999999996</v>
      </c>
      <c r="H9" s="3">
        <f t="shared" ref="H9:H16" si="0">A9*G9</f>
        <v>0</v>
      </c>
    </row>
    <row r="10" spans="1:8" s="1" customFormat="1" ht="24.95" customHeight="1" x14ac:dyDescent="0.2">
      <c r="A10" s="14">
        <v>0</v>
      </c>
      <c r="B10" s="14"/>
      <c r="C10" s="14"/>
      <c r="D10" s="20"/>
      <c r="E10" s="20" t="s">
        <v>161</v>
      </c>
      <c r="F10" s="280"/>
      <c r="G10" s="21">
        <v>4.5999999999999996</v>
      </c>
      <c r="H10" s="3">
        <f t="shared" si="0"/>
        <v>0</v>
      </c>
    </row>
    <row r="11" spans="1:8" s="1" customFormat="1" ht="24.95" customHeight="1" x14ac:dyDescent="0.2">
      <c r="A11" s="14">
        <v>0</v>
      </c>
      <c r="B11" s="14"/>
      <c r="C11" s="14"/>
      <c r="D11" s="20"/>
      <c r="E11" s="20" t="s">
        <v>143</v>
      </c>
      <c r="F11" s="20" t="s">
        <v>144</v>
      </c>
      <c r="G11" s="21">
        <v>4.99</v>
      </c>
      <c r="H11" s="3">
        <f t="shared" si="0"/>
        <v>0</v>
      </c>
    </row>
    <row r="12" spans="1:8" s="1" customFormat="1" ht="24.95" customHeight="1" x14ac:dyDescent="0.2">
      <c r="A12" s="14">
        <v>0</v>
      </c>
      <c r="B12" s="14"/>
      <c r="C12" s="14"/>
      <c r="D12" s="20"/>
      <c r="E12" s="20" t="s">
        <v>145</v>
      </c>
      <c r="F12" s="20" t="s">
        <v>144</v>
      </c>
      <c r="G12" s="21">
        <v>5</v>
      </c>
      <c r="H12" s="3">
        <f t="shared" si="0"/>
        <v>0</v>
      </c>
    </row>
    <row r="13" spans="1:8" s="1" customFormat="1" ht="24.95" customHeight="1" x14ac:dyDescent="0.2">
      <c r="A13" s="14">
        <v>0</v>
      </c>
      <c r="B13" s="14"/>
      <c r="C13" s="14"/>
      <c r="D13" s="20"/>
      <c r="E13" s="20" t="s">
        <v>146</v>
      </c>
      <c r="F13" s="20" t="s">
        <v>146</v>
      </c>
      <c r="G13" s="21">
        <v>6.99</v>
      </c>
      <c r="H13" s="3">
        <f t="shared" si="0"/>
        <v>0</v>
      </c>
    </row>
    <row r="14" spans="1:8" s="1" customFormat="1" ht="24.95" customHeight="1" x14ac:dyDescent="0.2">
      <c r="A14" s="14">
        <v>0</v>
      </c>
      <c r="B14" s="14"/>
      <c r="C14" s="14"/>
      <c r="D14" s="20"/>
      <c r="E14" s="20" t="s">
        <v>147</v>
      </c>
      <c r="F14" s="20" t="s">
        <v>144</v>
      </c>
      <c r="G14" s="21">
        <v>5</v>
      </c>
      <c r="H14" s="3">
        <f t="shared" si="0"/>
        <v>0</v>
      </c>
    </row>
    <row r="15" spans="1:8" s="1" customFormat="1" ht="24.95" customHeight="1" x14ac:dyDescent="0.2">
      <c r="A15" s="14">
        <v>0</v>
      </c>
      <c r="B15" s="14"/>
      <c r="C15" s="14"/>
      <c r="D15" s="20"/>
      <c r="E15" s="20" t="s">
        <v>148</v>
      </c>
      <c r="F15" s="20" t="s">
        <v>144</v>
      </c>
      <c r="G15" s="21">
        <v>6.75</v>
      </c>
      <c r="H15" s="3">
        <f t="shared" si="0"/>
        <v>0</v>
      </c>
    </row>
    <row r="16" spans="1:8" s="1" customFormat="1" ht="24.95" customHeight="1" x14ac:dyDescent="0.2">
      <c r="A16" s="14">
        <v>0</v>
      </c>
      <c r="B16" s="14"/>
      <c r="C16" s="14"/>
      <c r="D16" s="20"/>
      <c r="E16" s="20" t="s">
        <v>149</v>
      </c>
      <c r="F16" s="20" t="s">
        <v>144</v>
      </c>
      <c r="G16" s="21">
        <v>5.95</v>
      </c>
      <c r="H16" s="3">
        <f t="shared" si="0"/>
        <v>0</v>
      </c>
    </row>
    <row r="17" spans="1:8" ht="24.95" customHeight="1" x14ac:dyDescent="0.35">
      <c r="A17" s="287" t="s">
        <v>16</v>
      </c>
      <c r="B17" s="288"/>
      <c r="C17" s="288"/>
      <c r="D17" s="288"/>
      <c r="E17" s="288"/>
      <c r="F17" s="288"/>
      <c r="G17" s="289"/>
      <c r="H17" s="54">
        <f>SUM(H9:H16)</f>
        <v>0</v>
      </c>
    </row>
    <row r="18" spans="1:8" ht="24.95" customHeight="1" x14ac:dyDescent="0.2">
      <c r="A18" s="277" t="s">
        <v>57</v>
      </c>
      <c r="B18" s="251"/>
      <c r="C18" s="251"/>
      <c r="D18" s="251"/>
      <c r="E18" s="251"/>
      <c r="F18" s="251"/>
      <c r="G18" s="251"/>
      <c r="H18" s="251"/>
    </row>
  </sheetData>
  <sheetProtection sheet="1" objects="1" scenarios="1" selectLockedCells="1"/>
  <mergeCells count="15">
    <mergeCell ref="A1:H1"/>
    <mergeCell ref="A2:H2"/>
    <mergeCell ref="A3:H3"/>
    <mergeCell ref="A4:H4"/>
    <mergeCell ref="A5:H5"/>
    <mergeCell ref="A6:H6"/>
    <mergeCell ref="F7:F8"/>
    <mergeCell ref="C7:D7"/>
    <mergeCell ref="E7:E8"/>
    <mergeCell ref="F9:F10"/>
    <mergeCell ref="A17:G17"/>
    <mergeCell ref="A18:H18"/>
    <mergeCell ref="A7:B7"/>
    <mergeCell ref="G7:G8"/>
    <mergeCell ref="H7:H8"/>
  </mergeCells>
  <phoneticPr fontId="26" type="noConversion"/>
  <hyperlinks>
    <hyperlink ref="F7" location="Order_Summary" display="Summary" xr:uid="{00000000-0004-0000-1100-000000000000}"/>
    <hyperlink ref="A7:B7" location="Table_of_Contents" display="Back to Table of Contents" xr:uid="{00000000-0004-0000-1100-000001000000}"/>
    <hyperlink ref="C7:D7" location="Add_Items" display="Add Items" xr:uid="{00000000-0004-0000-1100-000002000000}"/>
    <hyperlink ref="A6:E6" location="Summary" display="Summary" xr:uid="{00000000-0004-0000-1100-000003000000}"/>
    <hyperlink ref="A18:E18" location="Summary" display="Summary" xr:uid="{00000000-0004-0000-1100-000004000000}"/>
  </hyperlinks>
  <pageMargins left="0.75" right="0.75" top="1" bottom="1" header="0.5" footer="0.5"/>
  <pageSetup orientation="portrait" horizontalDpi="4294967293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1"/>
  <sheetViews>
    <sheetView showZeros="0" zoomScale="60" workbookViewId="0">
      <selection activeCell="A11" sqref="A11:IV11"/>
    </sheetView>
  </sheetViews>
  <sheetFormatPr defaultRowHeight="12.75" x14ac:dyDescent="0.2"/>
  <cols>
    <col min="1" max="1" width="16" customWidth="1"/>
    <col min="2" max="2" width="34.42578125" customWidth="1"/>
    <col min="3" max="3" width="23.85546875" customWidth="1"/>
    <col min="4" max="4" width="31.28515625" customWidth="1"/>
    <col min="5" max="5" width="75.5703125" customWidth="1"/>
    <col min="6" max="6" width="60.85546875" customWidth="1"/>
    <col min="7" max="7" width="26" customWidth="1"/>
    <col min="8" max="8" width="23.140625" customWidth="1"/>
  </cols>
  <sheetData>
    <row r="1" spans="1:8" ht="37.5" customHeight="1" x14ac:dyDescent="0.2">
      <c r="A1" s="266" t="s">
        <v>1</v>
      </c>
      <c r="B1" s="266"/>
      <c r="C1" s="266"/>
      <c r="D1" s="266"/>
      <c r="E1" s="266"/>
      <c r="F1" s="266"/>
      <c r="G1" s="266"/>
      <c r="H1" s="266"/>
    </row>
    <row r="2" spans="1:8" ht="24.95" customHeight="1" x14ac:dyDescent="0.35">
      <c r="A2" s="267" t="s">
        <v>58</v>
      </c>
      <c r="B2" s="267"/>
      <c r="C2" s="267"/>
      <c r="D2" s="267"/>
      <c r="E2" s="267"/>
      <c r="F2" s="267"/>
      <c r="G2" s="267"/>
      <c r="H2" s="267"/>
    </row>
    <row r="3" spans="1:8" ht="24.95" customHeight="1" x14ac:dyDescent="0.2">
      <c r="A3" s="268" t="s">
        <v>321</v>
      </c>
      <c r="B3" s="268"/>
      <c r="C3" s="268"/>
      <c r="D3" s="268"/>
      <c r="E3" s="268"/>
      <c r="F3" s="268"/>
      <c r="G3" s="268"/>
      <c r="H3" s="268"/>
    </row>
    <row r="4" spans="1:8" ht="24.95" customHeight="1" x14ac:dyDescent="0.2">
      <c r="A4" s="269" t="s">
        <v>312</v>
      </c>
      <c r="B4" s="269"/>
      <c r="C4" s="269"/>
      <c r="D4" s="269"/>
      <c r="E4" s="269"/>
      <c r="F4" s="269"/>
      <c r="G4" s="269"/>
      <c r="H4" s="269"/>
    </row>
    <row r="5" spans="1:8" ht="24.95" customHeight="1" x14ac:dyDescent="0.2">
      <c r="A5" s="243"/>
      <c r="B5" s="243"/>
      <c r="C5" s="243"/>
      <c r="D5" s="243"/>
      <c r="E5" s="243"/>
      <c r="F5" s="243"/>
      <c r="G5" s="243"/>
      <c r="H5" s="243"/>
    </row>
    <row r="6" spans="1:8" ht="24.95" customHeight="1" x14ac:dyDescent="0.2">
      <c r="A6" s="277" t="s">
        <v>57</v>
      </c>
      <c r="B6" s="251"/>
      <c r="C6" s="251"/>
      <c r="D6" s="251"/>
      <c r="E6" s="251"/>
      <c r="F6" s="251"/>
      <c r="G6" s="251"/>
      <c r="H6" s="251"/>
    </row>
    <row r="7" spans="1:8" s="1" customFormat="1" ht="24.95" customHeight="1" x14ac:dyDescent="0.2">
      <c r="A7" s="253" t="s">
        <v>55</v>
      </c>
      <c r="B7" s="254"/>
      <c r="C7" s="274" t="s">
        <v>235</v>
      </c>
      <c r="D7" s="275"/>
      <c r="E7" s="8" t="s">
        <v>3</v>
      </c>
      <c r="F7" s="8" t="s">
        <v>47</v>
      </c>
      <c r="G7" s="285" t="s">
        <v>15</v>
      </c>
      <c r="H7" s="264" t="s">
        <v>16</v>
      </c>
    </row>
    <row r="8" spans="1:8" s="1" customFormat="1" ht="24.95" customHeight="1" x14ac:dyDescent="0.2">
      <c r="A8" s="7" t="s">
        <v>14</v>
      </c>
      <c r="B8" s="8" t="s">
        <v>35</v>
      </c>
      <c r="C8" s="8" t="s">
        <v>13</v>
      </c>
      <c r="D8" s="8" t="s">
        <v>12</v>
      </c>
      <c r="E8" s="63" t="s">
        <v>286</v>
      </c>
      <c r="F8" s="48" t="s">
        <v>57</v>
      </c>
      <c r="G8" s="286"/>
      <c r="H8" s="265"/>
    </row>
    <row r="9" spans="1:8" s="1" customFormat="1" ht="24.95" customHeight="1" x14ac:dyDescent="0.2">
      <c r="A9" s="14">
        <v>0</v>
      </c>
      <c r="B9" s="14">
        <v>0</v>
      </c>
      <c r="C9" s="19">
        <f>[1]Special!$C$7</f>
        <v>0</v>
      </c>
      <c r="D9" s="41">
        <f>[1]Special!$D$7</f>
        <v>0</v>
      </c>
      <c r="E9" s="20" t="str">
        <f>[1]Special!$A$7</f>
        <v>Shopping Cart Sport Fishing Special</v>
      </c>
      <c r="F9" s="17" t="s">
        <v>22</v>
      </c>
      <c r="G9" s="21">
        <f>[1]Special!$E$7</f>
        <v>0</v>
      </c>
      <c r="H9" s="3">
        <f>A9*G9</f>
        <v>0</v>
      </c>
    </row>
    <row r="10" spans="1:8" ht="24.95" customHeight="1" x14ac:dyDescent="0.35">
      <c r="A10" s="292" t="s">
        <v>16</v>
      </c>
      <c r="B10" s="292"/>
      <c r="C10" s="292"/>
      <c r="D10" s="292"/>
      <c r="E10" s="292"/>
      <c r="F10" s="292"/>
      <c r="G10" s="292"/>
      <c r="H10" s="75">
        <f>SUM(H9)</f>
        <v>0</v>
      </c>
    </row>
    <row r="11" spans="1:8" ht="24.95" customHeight="1" x14ac:dyDescent="0.2">
      <c r="A11" s="277" t="s">
        <v>57</v>
      </c>
      <c r="B11" s="251"/>
      <c r="C11" s="251"/>
      <c r="D11" s="251"/>
      <c r="E11" s="251"/>
      <c r="F11" s="251"/>
      <c r="G11" s="251"/>
      <c r="H11" s="251"/>
    </row>
  </sheetData>
  <sheetProtection sheet="1" objects="1" scenarios="1" selectLockedCells="1"/>
  <mergeCells count="12">
    <mergeCell ref="A1:H1"/>
    <mergeCell ref="A2:H2"/>
    <mergeCell ref="A3:H3"/>
    <mergeCell ref="A4:H4"/>
    <mergeCell ref="A11:H11"/>
    <mergeCell ref="A10:G10"/>
    <mergeCell ref="A5:H5"/>
    <mergeCell ref="A6:H6"/>
    <mergeCell ref="A7:B7"/>
    <mergeCell ref="C7:D7"/>
    <mergeCell ref="G7:G8"/>
    <mergeCell ref="H7:H8"/>
  </mergeCells>
  <phoneticPr fontId="26" type="noConversion"/>
  <hyperlinks>
    <hyperlink ref="F8" location="Order_Summary" display="Summary" xr:uid="{00000000-0004-0000-1200-000000000000}"/>
    <hyperlink ref="A7:B7" location="Table_of_Contents" display="Back to Table of Contents" xr:uid="{00000000-0004-0000-1200-000001000000}"/>
    <hyperlink ref="C7:D7" location="Add_Items" display="Add Items" xr:uid="{00000000-0004-0000-1200-000002000000}"/>
    <hyperlink ref="E8" r:id="rId1" xr:uid="{00000000-0004-0000-1200-000003000000}"/>
    <hyperlink ref="A6:E6" location="Summary" display="Summary" xr:uid="{00000000-0004-0000-1200-000004000000}"/>
    <hyperlink ref="A11:E11" location="Summary" display="Summary" xr:uid="{00000000-0004-0000-1200-000005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showZeros="0" topLeftCell="A3" zoomScale="60" workbookViewId="0">
      <selection activeCell="C7" sqref="C7"/>
    </sheetView>
  </sheetViews>
  <sheetFormatPr defaultRowHeight="12.75" x14ac:dyDescent="0.2"/>
  <cols>
    <col min="1" max="1" width="29.5703125" customWidth="1"/>
    <col min="2" max="2" width="27.42578125" customWidth="1"/>
    <col min="3" max="3" width="54.140625" customWidth="1"/>
    <col min="4" max="4" width="21.7109375" customWidth="1"/>
    <col min="5" max="5" width="48.140625" customWidth="1"/>
    <col min="6" max="6" width="23.140625" customWidth="1"/>
    <col min="7" max="7" width="42.28515625" customWidth="1"/>
    <col min="8" max="8" width="21" customWidth="1"/>
  </cols>
  <sheetData>
    <row r="1" spans="1:8" ht="30" x14ac:dyDescent="0.2">
      <c r="A1" s="239" t="s">
        <v>58</v>
      </c>
      <c r="B1" s="239"/>
      <c r="C1" s="239"/>
      <c r="D1" s="239"/>
      <c r="E1" s="239"/>
      <c r="F1" s="239"/>
      <c r="G1" s="239"/>
      <c r="H1" s="239"/>
    </row>
    <row r="2" spans="1:8" ht="24.95" customHeight="1" x14ac:dyDescent="0.2">
      <c r="A2" s="243"/>
      <c r="B2" s="243"/>
      <c r="C2" s="243"/>
      <c r="D2" s="243"/>
      <c r="E2" s="243"/>
      <c r="F2" s="243"/>
      <c r="G2" s="243"/>
      <c r="H2" s="243"/>
    </row>
    <row r="3" spans="1:8" ht="24.95" customHeight="1" x14ac:dyDescent="0.4">
      <c r="A3" s="244" t="s">
        <v>54</v>
      </c>
      <c r="B3" s="244"/>
      <c r="C3" s="244"/>
      <c r="D3" s="244"/>
      <c r="E3" s="244"/>
      <c r="F3" s="244"/>
      <c r="G3" s="244"/>
      <c r="H3" s="244"/>
    </row>
    <row r="4" spans="1:8" ht="24.95" customHeight="1" x14ac:dyDescent="0.2">
      <c r="A4" s="240"/>
      <c r="B4" s="241"/>
      <c r="C4" s="241"/>
      <c r="D4" s="241"/>
      <c r="E4" s="241"/>
      <c r="F4" s="241"/>
      <c r="G4" s="241"/>
      <c r="H4" s="242"/>
    </row>
    <row r="5" spans="1:8" ht="24.95" customHeight="1" x14ac:dyDescent="0.2">
      <c r="A5" s="233" t="s">
        <v>57</v>
      </c>
      <c r="B5" s="234"/>
      <c r="C5" s="234"/>
      <c r="D5" s="234"/>
      <c r="E5" s="234"/>
      <c r="F5" s="234"/>
      <c r="G5" s="234"/>
      <c r="H5" s="235"/>
    </row>
    <row r="6" spans="1:8" ht="24.95" customHeight="1" x14ac:dyDescent="0.35">
      <c r="A6" s="236" t="s">
        <v>257</v>
      </c>
      <c r="B6" s="236"/>
      <c r="C6" s="62" t="s">
        <v>243</v>
      </c>
      <c r="D6" s="74">
        <f>'Line Dressing &amp; Floatants'!H17</f>
        <v>0</v>
      </c>
      <c r="E6" s="232" t="s">
        <v>245</v>
      </c>
      <c r="F6" s="232"/>
      <c r="G6" s="245" t="s">
        <v>354</v>
      </c>
      <c r="H6" s="246"/>
    </row>
    <row r="7" spans="1:8" ht="24.95" customHeight="1" x14ac:dyDescent="0.35">
      <c r="A7" s="55" t="s">
        <v>316</v>
      </c>
      <c r="B7" s="84">
        <f>'Additional Items'!H12</f>
        <v>0</v>
      </c>
      <c r="C7" s="62" t="s">
        <v>59</v>
      </c>
      <c r="D7" s="78">
        <f>'Fly Lines'!H13</f>
        <v>0</v>
      </c>
      <c r="E7" s="80" t="s">
        <v>323</v>
      </c>
      <c r="F7" s="83">
        <f>Misc!H38</f>
        <v>0</v>
      </c>
      <c r="G7" s="56" t="s">
        <v>355</v>
      </c>
      <c r="H7" s="134">
        <f>'Telescopic Rods'!G12</f>
        <v>0</v>
      </c>
    </row>
    <row r="8" spans="1:8" ht="24.95" customHeight="1" x14ac:dyDescent="0.2">
      <c r="A8" s="62" t="s">
        <v>237</v>
      </c>
      <c r="B8" s="50"/>
      <c r="C8" s="62" t="s">
        <v>263</v>
      </c>
      <c r="D8" s="82">
        <f>'Fly Rods'!H18</f>
        <v>0</v>
      </c>
      <c r="E8" s="62" t="s">
        <v>131</v>
      </c>
      <c r="F8" s="50"/>
      <c r="G8" s="56" t="s">
        <v>286</v>
      </c>
      <c r="H8" s="81">
        <f>'Today''s Special'!H10</f>
        <v>0</v>
      </c>
    </row>
    <row r="9" spans="1:8" ht="24.95" customHeight="1" x14ac:dyDescent="0.2">
      <c r="A9" s="119" t="s">
        <v>259</v>
      </c>
      <c r="B9" s="120"/>
      <c r="C9" s="119" t="s">
        <v>246</v>
      </c>
      <c r="D9" s="120"/>
      <c r="E9" s="62" t="s">
        <v>250</v>
      </c>
      <c r="F9" s="78">
        <f>'Insect Repellant'!H14</f>
        <v>0</v>
      </c>
      <c r="G9" s="130" t="s">
        <v>356</v>
      </c>
      <c r="H9" s="131">
        <f>'Trout Reels'!F11</f>
        <v>0</v>
      </c>
    </row>
    <row r="10" spans="1:8" ht="24.95" customHeight="1" x14ac:dyDescent="0.2">
      <c r="A10" s="62" t="s">
        <v>132</v>
      </c>
      <c r="B10" s="78">
        <f>Backing!H12</f>
        <v>0</v>
      </c>
      <c r="C10" s="62" t="s">
        <v>206</v>
      </c>
      <c r="D10" s="62"/>
      <c r="E10" s="127" t="s">
        <v>252</v>
      </c>
      <c r="F10" s="128"/>
      <c r="G10" s="130" t="s">
        <v>364</v>
      </c>
      <c r="H10" s="131">
        <f>+'Trout Rod Combos'!G12</f>
        <v>0</v>
      </c>
    </row>
    <row r="11" spans="1:8" ht="24.95" customHeight="1" x14ac:dyDescent="0.2">
      <c r="A11" s="62" t="s">
        <v>244</v>
      </c>
      <c r="B11" s="78">
        <f>'Bug Jackets'!H12</f>
        <v>0</v>
      </c>
      <c r="C11" s="62" t="s">
        <v>249</v>
      </c>
      <c r="D11" s="50"/>
      <c r="E11" s="62" t="s">
        <v>264</v>
      </c>
      <c r="F11" s="74">
        <f>Nets!H11</f>
        <v>0</v>
      </c>
      <c r="G11" s="237" t="s">
        <v>247</v>
      </c>
      <c r="H11" s="238"/>
    </row>
    <row r="12" spans="1:8" ht="24.95" customHeight="1" x14ac:dyDescent="0.2">
      <c r="A12" s="119" t="s">
        <v>260</v>
      </c>
      <c r="B12" s="120"/>
      <c r="C12" s="119" t="s">
        <v>251</v>
      </c>
      <c r="D12" s="120"/>
      <c r="E12" s="119" t="s">
        <v>253</v>
      </c>
      <c r="F12" s="120"/>
      <c r="G12" s="56" t="s">
        <v>170</v>
      </c>
      <c r="H12" s="57">
        <f>Vests!H15</f>
        <v>0</v>
      </c>
    </row>
    <row r="13" spans="1:8" ht="24.95" customHeight="1" x14ac:dyDescent="0.2">
      <c r="A13" s="62" t="s">
        <v>248</v>
      </c>
      <c r="B13" s="50"/>
      <c r="C13" s="62" t="s">
        <v>176</v>
      </c>
      <c r="D13" s="74">
        <f>Hooks!H17</f>
        <v>0</v>
      </c>
      <c r="E13" s="62" t="s">
        <v>254</v>
      </c>
      <c r="F13" s="50"/>
      <c r="G13" s="237" t="s">
        <v>256</v>
      </c>
      <c r="H13" s="238"/>
    </row>
    <row r="14" spans="1:8" ht="24.95" customHeight="1" x14ac:dyDescent="0.2">
      <c r="A14" s="121" t="s">
        <v>311</v>
      </c>
      <c r="B14" s="122"/>
      <c r="C14" s="119" t="s">
        <v>326</v>
      </c>
      <c r="D14" s="120"/>
      <c r="E14" s="125" t="s">
        <v>261</v>
      </c>
      <c r="F14" s="126"/>
      <c r="G14" s="56" t="s">
        <v>205</v>
      </c>
      <c r="H14" s="57">
        <f>Waders!H46</f>
        <v>0</v>
      </c>
    </row>
    <row r="15" spans="1:8" ht="24.95" customHeight="1" x14ac:dyDescent="0.2">
      <c r="A15" s="62" t="s">
        <v>207</v>
      </c>
      <c r="B15" s="50"/>
      <c r="C15" s="62" t="s">
        <v>66</v>
      </c>
      <c r="D15" s="78">
        <f>'Leader Materials'!H31</f>
        <v>0</v>
      </c>
      <c r="E15" s="56" t="s">
        <v>328</v>
      </c>
      <c r="F15" s="96">
        <f>Rainwear!H40</f>
        <v>0</v>
      </c>
      <c r="G15" s="52" t="s">
        <v>114</v>
      </c>
      <c r="H15" s="59">
        <f>'Wading Boots'!I39</f>
        <v>0</v>
      </c>
    </row>
    <row r="16" spans="1:8" ht="24.95" customHeight="1" x14ac:dyDescent="0.35">
      <c r="A16" s="123" t="s">
        <v>236</v>
      </c>
      <c r="B16" s="124"/>
      <c r="C16" s="62" t="s">
        <v>142</v>
      </c>
      <c r="D16" s="60"/>
      <c r="E16" s="62" t="s">
        <v>109</v>
      </c>
      <c r="F16" s="78">
        <f>'Fly Reels'!H21</f>
        <v>0</v>
      </c>
      <c r="G16" s="87" t="s">
        <v>301</v>
      </c>
      <c r="H16" s="71">
        <f>'Wading Staffs'!H11</f>
        <v>0</v>
      </c>
    </row>
    <row r="17" spans="1:8" ht="24.95" customHeight="1" x14ac:dyDescent="0.35">
      <c r="A17" s="55" t="s">
        <v>320</v>
      </c>
      <c r="B17" s="85">
        <f>'Floater Vest'!G11</f>
        <v>0</v>
      </c>
      <c r="C17" s="89" t="s">
        <v>241</v>
      </c>
      <c r="D17" s="78">
        <f>'Line Tamer'!F11</f>
        <v>0</v>
      </c>
      <c r="E17" s="62" t="s">
        <v>318</v>
      </c>
      <c r="F17" s="78">
        <f>'Rod &amp; Reel Combos'!H11</f>
        <v>0</v>
      </c>
      <c r="G17" s="62" t="s">
        <v>150</v>
      </c>
      <c r="H17" s="74">
        <f>'Wading Accessories'!H13</f>
        <v>0</v>
      </c>
    </row>
    <row r="18" spans="1:8" ht="24.95" customHeight="1" x14ac:dyDescent="0.2">
      <c r="A18" s="87" t="s">
        <v>238</v>
      </c>
      <c r="B18" s="59">
        <f>'Fishing Butlers'!G12</f>
        <v>0</v>
      </c>
      <c r="C18" s="62" t="s">
        <v>85</v>
      </c>
      <c r="D18" s="74">
        <f>Lures!H16</f>
        <v>0</v>
      </c>
      <c r="E18" s="119" t="s">
        <v>258</v>
      </c>
      <c r="F18" s="120"/>
      <c r="G18" s="132"/>
      <c r="H18" s="132"/>
    </row>
    <row r="19" spans="1:8" ht="24.95" customHeight="1" x14ac:dyDescent="0.2">
      <c r="A19" s="62" t="s">
        <v>239</v>
      </c>
      <c r="B19" s="50"/>
      <c r="C19" s="62"/>
      <c r="D19" s="74"/>
      <c r="E19" s="136" t="s">
        <v>371</v>
      </c>
      <c r="F19" s="135"/>
      <c r="G19" s="132"/>
      <c r="H19" s="132"/>
    </row>
    <row r="20" spans="1:8" ht="24.95" customHeight="1" x14ac:dyDescent="0.35">
      <c r="A20" s="62" t="s">
        <v>97</v>
      </c>
      <c r="B20" s="78">
        <f>'Fly Boxes'!H17</f>
        <v>0</v>
      </c>
      <c r="C20" s="79"/>
      <c r="D20" s="50"/>
      <c r="E20" s="56" t="s">
        <v>255</v>
      </c>
      <c r="F20" s="51"/>
      <c r="G20" s="133"/>
      <c r="H20" s="133"/>
    </row>
    <row r="21" spans="1:8" ht="24.95" customHeight="1" x14ac:dyDescent="0.35">
      <c r="C21" s="79"/>
      <c r="D21" s="90"/>
      <c r="E21" s="62" t="s">
        <v>240</v>
      </c>
      <c r="F21" s="50"/>
      <c r="G21" s="133"/>
      <c r="H21" s="133"/>
    </row>
    <row r="22" spans="1:8" ht="24.95" customHeight="1" x14ac:dyDescent="0.2">
      <c r="A22" s="231" t="s">
        <v>16</v>
      </c>
      <c r="B22" s="231"/>
      <c r="C22" s="231"/>
      <c r="D22" s="231"/>
      <c r="E22" s="231"/>
      <c r="F22" s="231"/>
      <c r="G22" s="231"/>
      <c r="H22" s="59">
        <f>B18+B7+H14+H12+H17+F17+D13+D8+B17+F9+D6+H8+B10+D7+B20+F16+B11+F11+F7+H16+H15+D18+D17+D15+F15+H9+H7+H10</f>
        <v>0</v>
      </c>
    </row>
  </sheetData>
  <mergeCells count="11">
    <mergeCell ref="A1:H1"/>
    <mergeCell ref="A4:H4"/>
    <mergeCell ref="A2:H2"/>
    <mergeCell ref="A3:H3"/>
    <mergeCell ref="G13:H13"/>
    <mergeCell ref="G6:H6"/>
    <mergeCell ref="A22:G22"/>
    <mergeCell ref="E6:F6"/>
    <mergeCell ref="A5:H5"/>
    <mergeCell ref="A6:B6"/>
    <mergeCell ref="G11:H11"/>
  </mergeCells>
  <phoneticPr fontId="26" type="noConversion"/>
  <hyperlinks>
    <hyperlink ref="C7" location="Fly_Lines" display="Fly Lines" xr:uid="{00000000-0004-0000-0100-000000000000}"/>
    <hyperlink ref="C15" location="Leader_Material" display="Leader Material" xr:uid="{00000000-0004-0000-0100-000001000000}"/>
    <hyperlink ref="E16" location="Fly_Reels" display="Fly Reels" xr:uid="{00000000-0004-0000-0100-000002000000}"/>
    <hyperlink ref="C8" location="Fly_Rods" display="Fly Rods" xr:uid="{00000000-0004-0000-0100-000003000000}"/>
    <hyperlink ref="G14" location="WADERS" display="Waders" xr:uid="{00000000-0004-0000-0100-000004000000}"/>
    <hyperlink ref="G15" location="WADING_BOOTS___ACCESSORIES" display="Wading Boots" xr:uid="{00000000-0004-0000-0100-000005000000}"/>
    <hyperlink ref="C10" location="Gink" display="Gink" xr:uid="{00000000-0004-0000-0100-000006000000}"/>
    <hyperlink ref="A10" location="BACKING" display="Backing" xr:uid="{00000000-0004-0000-0100-000007000000}"/>
    <hyperlink ref="G12" location="VESTS" display="Vest" xr:uid="{00000000-0004-0000-0100-000008000000}"/>
    <hyperlink ref="A20" location="Fly_Boxes" display="Fly Boxes" xr:uid="{00000000-0004-0000-0100-000009000000}"/>
    <hyperlink ref="A11" location="Bug_Jackets" display="Bug Jackets" xr:uid="{00000000-0004-0000-0100-00000A000000}"/>
    <hyperlink ref="E9" location="Insect_Repellant" display="Muskol" xr:uid="{00000000-0004-0000-0100-00000B000000}"/>
    <hyperlink ref="A5:H5" location="Summary" display="Summary" xr:uid="{00000000-0004-0000-0100-00000C000000}"/>
    <hyperlink ref="A7" location="Add_Items" display="Additional Items" xr:uid="{00000000-0004-0000-0100-00000D000000}"/>
    <hyperlink ref="G17" location="Wading_Accessories" display="Wading Accessories" xr:uid="{00000000-0004-0000-0100-00000E000000}"/>
    <hyperlink ref="E17" location="ROD___REEL_COMBO_CASES" display="Rod &amp; Reel Combo Cases" xr:uid="{00000000-0004-0000-0100-00000F000000}"/>
    <hyperlink ref="C13" location="HOOKS" display="Hooks" xr:uid="{00000000-0004-0000-0100-000010000000}"/>
    <hyperlink ref="A17" location="FLOATER_VEST" display="Floater Vest" xr:uid="{00000000-0004-0000-0100-000011000000}"/>
    <hyperlink ref="C6" location="LINE_DRESSINGS___FLOATANTS" display="Fly Floatants" xr:uid="{00000000-0004-0000-0100-000012000000}"/>
    <hyperlink ref="G8" location="Today_s_Special" display="Today's Special" xr:uid="{00000000-0004-0000-0100-000013000000}"/>
    <hyperlink ref="E11" location="NETS" display="Nets" xr:uid="{00000000-0004-0000-0100-000014000000}"/>
    <hyperlink ref="E7" location="MISC." display="Misc" xr:uid="{00000000-0004-0000-0100-000015000000}"/>
    <hyperlink ref="G16" location="WADING_STAFFS" display="Wading Staffs" xr:uid="{00000000-0004-0000-0100-000016000000}"/>
    <hyperlink ref="C18" location="LURES" display="Lures" xr:uid="{00000000-0004-0000-0100-000017000000}"/>
    <hyperlink ref="A18" location="FISHING_BUTLERS" display="Fishing Butlers" xr:uid="{00000000-0004-0000-0100-000018000000}"/>
    <hyperlink ref="C16" location="Line_Dressings_and_Floatants" display="Line Dressing" xr:uid="{00000000-0004-0000-0100-000019000000}"/>
    <hyperlink ref="A19" location="Fleece_Fly_Patch" display="Fleece Patch" xr:uid="{00000000-0004-0000-0100-00001A000000}"/>
    <hyperlink ref="A13" location="MISC." display="Clippers" xr:uid="{00000000-0004-0000-0100-00001B000000}"/>
    <hyperlink ref="A15" location="MISC." display="Eyelets" xr:uid="{00000000-0004-0000-0100-00001C000000}"/>
    <hyperlink ref="C11" location="MISC." display="Gloves" xr:uid="{00000000-0004-0000-0100-00001D000000}"/>
    <hyperlink ref="E8" location="MISC." display="Monofilament" xr:uid="{00000000-0004-0000-0100-00001E000000}"/>
    <hyperlink ref="E13" location="MISC." display="Opticad" xr:uid="{00000000-0004-0000-0100-00001F000000}"/>
    <hyperlink ref="A8" location="MISC." display="Aquaseal" xr:uid="{00000000-0004-0000-0100-000020000000}"/>
    <hyperlink ref="E20" location="MISC." display="Spinners" xr:uid="{00000000-0004-0000-0100-000021000000}"/>
    <hyperlink ref="E21" location="MISC." display="Sunglasses" xr:uid="{00000000-0004-0000-0100-000022000000}"/>
    <hyperlink ref="E15" location="RAINWEAR" display="Rainwear" xr:uid="{00000000-0004-0000-0100-000023000000}"/>
    <hyperlink ref="C17" location="LINE_TAMER" display="Line Tamer" xr:uid="{00000000-0004-0000-0100-000024000000}"/>
    <hyperlink ref="G9" location="TROUT_REELS" display="Trout Reels" xr:uid="{00000000-0004-0000-0100-000025000000}"/>
    <hyperlink ref="G7" location="TELESCOPIC_RODS" display="Telescopic Rods" xr:uid="{00000000-0004-0000-0100-000026000000}"/>
    <hyperlink ref="G10" location="TROUT_ROD_COMBOS" display="Trout Rod Combos" xr:uid="{00000000-0004-0000-0100-000027000000}"/>
    <hyperlink ref="E19" location="Snap_Hooks___each" display="Snap Hooks" xr:uid="{00000000-0004-0000-0100-000028000000}"/>
  </hyperlinks>
  <pageMargins left="0.75" right="0.75" top="1" bottom="1" header="0.5" footer="0.5"/>
  <pageSetup orientation="portrait" horizontalDpi="4294967293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3"/>
  <sheetViews>
    <sheetView showZeros="0" zoomScale="60" workbookViewId="0">
      <selection activeCell="A7" sqref="A7:B7"/>
    </sheetView>
  </sheetViews>
  <sheetFormatPr defaultRowHeight="12.75" x14ac:dyDescent="0.2"/>
  <cols>
    <col min="1" max="1" width="35.140625" customWidth="1"/>
    <col min="2" max="2" width="28.42578125" customWidth="1"/>
    <col min="3" max="3" width="22" customWidth="1"/>
    <col min="4" max="4" width="30.5703125" customWidth="1"/>
    <col min="5" max="5" width="70.28515625" customWidth="1"/>
    <col min="6" max="6" width="44.42578125" customWidth="1"/>
    <col min="7" max="7" width="44.140625" customWidth="1"/>
    <col min="8" max="8" width="28" customWidth="1"/>
  </cols>
  <sheetData>
    <row r="1" spans="1:8" ht="37.5" customHeight="1" x14ac:dyDescent="0.2">
      <c r="A1" s="266" t="s">
        <v>1</v>
      </c>
      <c r="B1" s="266"/>
      <c r="C1" s="266"/>
      <c r="D1" s="266"/>
      <c r="E1" s="266"/>
      <c r="F1" s="266"/>
      <c r="G1" s="266"/>
      <c r="H1" s="266"/>
    </row>
    <row r="2" spans="1:8" ht="24.95" customHeight="1" x14ac:dyDescent="0.35">
      <c r="A2" s="267" t="s">
        <v>58</v>
      </c>
      <c r="B2" s="267"/>
      <c r="C2" s="267"/>
      <c r="D2" s="267"/>
      <c r="E2" s="267"/>
      <c r="F2" s="267"/>
      <c r="G2" s="267"/>
      <c r="H2" s="267"/>
    </row>
    <row r="3" spans="1:8" ht="24.95" customHeight="1" x14ac:dyDescent="0.2">
      <c r="A3" s="268" t="s">
        <v>164</v>
      </c>
      <c r="B3" s="268"/>
      <c r="C3" s="268"/>
      <c r="D3" s="268"/>
      <c r="E3" s="268"/>
      <c r="F3" s="268"/>
      <c r="G3" s="268"/>
      <c r="H3" s="268"/>
    </row>
    <row r="4" spans="1:8" ht="24.95" customHeight="1" x14ac:dyDescent="0.2">
      <c r="A4" s="269" t="s">
        <v>312</v>
      </c>
      <c r="B4" s="269"/>
      <c r="C4" s="269"/>
      <c r="D4" s="269"/>
      <c r="E4" s="269"/>
      <c r="F4" s="269"/>
      <c r="G4" s="269"/>
      <c r="H4" s="269"/>
    </row>
    <row r="5" spans="1:8" ht="24.95" customHeight="1" x14ac:dyDescent="0.2">
      <c r="A5" s="243"/>
      <c r="B5" s="243"/>
      <c r="C5" s="243"/>
      <c r="D5" s="243"/>
      <c r="E5" s="243"/>
      <c r="F5" s="243"/>
      <c r="G5" s="243"/>
      <c r="H5" s="243"/>
    </row>
    <row r="6" spans="1:8" ht="24.95" customHeight="1" x14ac:dyDescent="0.2">
      <c r="A6" s="277" t="s">
        <v>57</v>
      </c>
      <c r="B6" s="251"/>
      <c r="C6" s="251"/>
      <c r="D6" s="251"/>
      <c r="E6" s="251"/>
      <c r="F6" s="251"/>
      <c r="G6" s="251"/>
      <c r="H6" s="251"/>
    </row>
    <row r="7" spans="1:8" s="1" customFormat="1" ht="24.95" customHeight="1" x14ac:dyDescent="0.2">
      <c r="A7" s="253" t="s">
        <v>55</v>
      </c>
      <c r="B7" s="254"/>
      <c r="C7" s="274" t="s">
        <v>235</v>
      </c>
      <c r="D7" s="275"/>
      <c r="E7" s="260" t="s">
        <v>164</v>
      </c>
      <c r="F7" s="262" t="s">
        <v>57</v>
      </c>
      <c r="G7" s="264" t="s">
        <v>15</v>
      </c>
      <c r="H7" s="255" t="s">
        <v>16</v>
      </c>
    </row>
    <row r="8" spans="1:8" s="1" customFormat="1" ht="24.95" customHeight="1" x14ac:dyDescent="0.2">
      <c r="A8" s="7" t="s">
        <v>14</v>
      </c>
      <c r="B8" s="8" t="s">
        <v>35</v>
      </c>
      <c r="C8" s="8" t="s">
        <v>13</v>
      </c>
      <c r="D8" s="8" t="s">
        <v>12</v>
      </c>
      <c r="E8" s="261"/>
      <c r="F8" s="263"/>
      <c r="G8" s="265"/>
      <c r="H8" s="256"/>
    </row>
    <row r="9" spans="1:8" s="1" customFormat="1" ht="24.95" customHeight="1" x14ac:dyDescent="0.2">
      <c r="A9" s="14">
        <v>0</v>
      </c>
      <c r="B9" s="14"/>
      <c r="C9" s="14"/>
      <c r="D9" s="20"/>
      <c r="E9" s="20" t="s">
        <v>133</v>
      </c>
      <c r="F9" s="278" t="s">
        <v>132</v>
      </c>
      <c r="G9" s="21">
        <v>6.5</v>
      </c>
      <c r="H9" s="3">
        <f>A9*G9</f>
        <v>0</v>
      </c>
    </row>
    <row r="10" spans="1:8" s="1" customFormat="1" ht="24.95" customHeight="1" x14ac:dyDescent="0.2">
      <c r="A10" s="14">
        <v>0</v>
      </c>
      <c r="B10" s="14"/>
      <c r="C10" s="14"/>
      <c r="D10" s="20"/>
      <c r="E10" s="20" t="s">
        <v>134</v>
      </c>
      <c r="F10" s="279"/>
      <c r="G10" s="21">
        <v>10.5</v>
      </c>
      <c r="H10" s="3">
        <f>A10*G10</f>
        <v>0</v>
      </c>
    </row>
    <row r="11" spans="1:8" s="1" customFormat="1" ht="24.95" customHeight="1" x14ac:dyDescent="0.2">
      <c r="A11" s="14">
        <v>0</v>
      </c>
      <c r="B11" s="14"/>
      <c r="C11" s="14"/>
      <c r="D11" s="20"/>
      <c r="E11" s="20" t="s">
        <v>135</v>
      </c>
      <c r="F11" s="280"/>
      <c r="G11" s="21">
        <v>5.75</v>
      </c>
      <c r="H11" s="3">
        <f>A11*G11</f>
        <v>0</v>
      </c>
    </row>
    <row r="12" spans="1:8" ht="24.95" customHeight="1" x14ac:dyDescent="0.35">
      <c r="A12" s="292" t="s">
        <v>319</v>
      </c>
      <c r="B12" s="292"/>
      <c r="C12" s="292"/>
      <c r="D12" s="292"/>
      <c r="E12" s="292"/>
      <c r="F12" s="292"/>
      <c r="G12" s="292"/>
      <c r="H12" s="76">
        <f>SUM(H9:H11)</f>
        <v>0</v>
      </c>
    </row>
    <row r="13" spans="1:8" ht="24.95" customHeight="1" x14ac:dyDescent="0.2">
      <c r="A13" s="277" t="s">
        <v>57</v>
      </c>
      <c r="B13" s="251"/>
      <c r="C13" s="251"/>
      <c r="D13" s="251"/>
      <c r="E13" s="251"/>
      <c r="F13" s="251"/>
      <c r="G13" s="251"/>
      <c r="H13" s="251"/>
    </row>
  </sheetData>
  <sheetProtection sheet="1" objects="1" scenarios="1" selectLockedCells="1"/>
  <mergeCells count="15">
    <mergeCell ref="A13:H13"/>
    <mergeCell ref="A12:G12"/>
    <mergeCell ref="A1:H1"/>
    <mergeCell ref="A2:H2"/>
    <mergeCell ref="A3:H3"/>
    <mergeCell ref="A4:H4"/>
    <mergeCell ref="F9:F11"/>
    <mergeCell ref="A5:H5"/>
    <mergeCell ref="A6:H6"/>
    <mergeCell ref="A7:B7"/>
    <mergeCell ref="C7:D7"/>
    <mergeCell ref="F7:F8"/>
    <mergeCell ref="G7:G8"/>
    <mergeCell ref="H7:H8"/>
    <mergeCell ref="E7:E8"/>
  </mergeCells>
  <phoneticPr fontId="26" type="noConversion"/>
  <hyperlinks>
    <hyperlink ref="F7" location="Order_Summary" display="Summary" xr:uid="{00000000-0004-0000-1300-000000000000}"/>
    <hyperlink ref="A6:E6" location="Summary" display="Summary" xr:uid="{00000000-0004-0000-1300-000001000000}"/>
    <hyperlink ref="A7:B7" location="Table_of_Contents" display="Back to Table of Contents" xr:uid="{00000000-0004-0000-1300-000002000000}"/>
    <hyperlink ref="C7:D7" location="Add_Items" display="Add Items" xr:uid="{00000000-0004-0000-1300-000003000000}"/>
    <hyperlink ref="A13:E13" location="Summary" display="Summary" xr:uid="{00000000-0004-0000-1300-000004000000}"/>
  </hyperlinks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4"/>
  <sheetViews>
    <sheetView showZeros="0" tabSelected="1" topLeftCell="A7" zoomScale="60" workbookViewId="0">
      <selection activeCell="A7" sqref="A7:B7"/>
    </sheetView>
  </sheetViews>
  <sheetFormatPr defaultRowHeight="12.75" x14ac:dyDescent="0.2"/>
  <cols>
    <col min="1" max="1" width="25.85546875" customWidth="1"/>
    <col min="2" max="2" width="28.42578125" customWidth="1"/>
    <col min="3" max="3" width="29.140625" customWidth="1"/>
    <col min="4" max="4" width="25.28515625" customWidth="1"/>
    <col min="5" max="5" width="79" customWidth="1"/>
    <col min="6" max="6" width="36.7109375" customWidth="1"/>
    <col min="7" max="7" width="41" customWidth="1"/>
    <col min="8" max="8" width="40.140625" customWidth="1"/>
  </cols>
  <sheetData>
    <row r="1" spans="1:8" ht="37.5" customHeight="1" x14ac:dyDescent="0.2">
      <c r="A1" s="266" t="s">
        <v>1</v>
      </c>
      <c r="B1" s="266"/>
      <c r="C1" s="266"/>
      <c r="D1" s="266"/>
      <c r="E1" s="266"/>
      <c r="F1" s="266"/>
      <c r="G1" s="266"/>
      <c r="H1" s="266"/>
    </row>
    <row r="2" spans="1:8" ht="24.95" customHeight="1" x14ac:dyDescent="0.35">
      <c r="A2" s="267" t="s">
        <v>58</v>
      </c>
      <c r="B2" s="267"/>
      <c r="C2" s="267"/>
      <c r="D2" s="267"/>
      <c r="E2" s="267"/>
      <c r="F2" s="267"/>
      <c r="G2" s="267"/>
      <c r="H2" s="267"/>
    </row>
    <row r="3" spans="1:8" ht="24.95" customHeight="1" x14ac:dyDescent="0.2">
      <c r="A3" s="268" t="s">
        <v>60</v>
      </c>
      <c r="B3" s="268"/>
      <c r="C3" s="268"/>
      <c r="D3" s="268"/>
      <c r="E3" s="268"/>
      <c r="F3" s="268"/>
      <c r="G3" s="268"/>
      <c r="H3" s="268"/>
    </row>
    <row r="4" spans="1:8" ht="24.95" customHeight="1" x14ac:dyDescent="0.2">
      <c r="A4" s="269" t="s">
        <v>312</v>
      </c>
      <c r="B4" s="269"/>
      <c r="C4" s="269"/>
      <c r="D4" s="269"/>
      <c r="E4" s="269"/>
      <c r="F4" s="269"/>
      <c r="G4" s="269"/>
      <c r="H4" s="269"/>
    </row>
    <row r="5" spans="1:8" ht="24.95" customHeight="1" x14ac:dyDescent="0.2">
      <c r="A5" s="243"/>
      <c r="B5" s="243"/>
      <c r="C5" s="243"/>
      <c r="D5" s="243"/>
      <c r="E5" s="243"/>
      <c r="F5" s="243"/>
      <c r="G5" s="243"/>
      <c r="H5" s="243"/>
    </row>
    <row r="6" spans="1:8" ht="24.95" customHeight="1" x14ac:dyDescent="0.2">
      <c r="A6" s="277" t="s">
        <v>57</v>
      </c>
      <c r="B6" s="251"/>
      <c r="C6" s="251"/>
      <c r="D6" s="251"/>
      <c r="E6" s="251"/>
      <c r="F6" s="251"/>
      <c r="G6" s="251"/>
      <c r="H6" s="251"/>
    </row>
    <row r="7" spans="1:8" s="1" customFormat="1" ht="24.95" customHeight="1" x14ac:dyDescent="0.2">
      <c r="A7" s="293" t="s">
        <v>55</v>
      </c>
      <c r="B7" s="294"/>
      <c r="C7" s="240" t="s">
        <v>235</v>
      </c>
      <c r="D7" s="242"/>
      <c r="E7" s="64" t="s">
        <v>3</v>
      </c>
      <c r="F7" s="8" t="s">
        <v>47</v>
      </c>
      <c r="G7" s="285" t="s">
        <v>15</v>
      </c>
      <c r="H7" s="264" t="s">
        <v>16</v>
      </c>
    </row>
    <row r="8" spans="1:8" s="1" customFormat="1" ht="24.95" customHeight="1" x14ac:dyDescent="0.2">
      <c r="A8" s="7" t="s">
        <v>14</v>
      </c>
      <c r="B8" s="8" t="s">
        <v>35</v>
      </c>
      <c r="C8" s="8" t="s">
        <v>13</v>
      </c>
      <c r="D8" s="8" t="s">
        <v>12</v>
      </c>
      <c r="E8" s="64" t="s">
        <v>60</v>
      </c>
      <c r="F8" s="48" t="s">
        <v>57</v>
      </c>
      <c r="G8" s="286"/>
      <c r="H8" s="265"/>
    </row>
    <row r="9" spans="1:8" s="1" customFormat="1" ht="24.95" customHeight="1" x14ac:dyDescent="0.2">
      <c r="A9" s="14">
        <v>0</v>
      </c>
      <c r="B9" s="19"/>
      <c r="C9" s="14"/>
      <c r="D9" s="20"/>
      <c r="E9" s="49" t="s">
        <v>61</v>
      </c>
      <c r="F9" s="257"/>
      <c r="G9" s="18">
        <v>0</v>
      </c>
      <c r="H9" s="3">
        <f>A9*G9</f>
        <v>0</v>
      </c>
    </row>
    <row r="10" spans="1:8" s="1" customFormat="1" ht="24.95" customHeight="1" x14ac:dyDescent="0.2">
      <c r="A10" s="14">
        <v>0</v>
      </c>
      <c r="B10" s="19">
        <v>0</v>
      </c>
      <c r="C10" s="14">
        <v>0</v>
      </c>
      <c r="D10" s="20" t="s">
        <v>22</v>
      </c>
      <c r="E10" s="49" t="s">
        <v>62</v>
      </c>
      <c r="F10" s="259"/>
      <c r="G10" s="21">
        <v>0</v>
      </c>
      <c r="H10" s="3">
        <f>A10*G10</f>
        <v>0</v>
      </c>
    </row>
    <row r="11" spans="1:8" s="1" customFormat="1" ht="24.95" customHeight="1" x14ac:dyDescent="0.2">
      <c r="A11" s="14">
        <v>0</v>
      </c>
      <c r="B11" s="14">
        <v>0</v>
      </c>
      <c r="C11" s="14">
        <v>0</v>
      </c>
      <c r="D11" s="20" t="s">
        <v>22</v>
      </c>
      <c r="E11" s="49" t="s">
        <v>63</v>
      </c>
      <c r="F11" s="16" t="s">
        <v>59</v>
      </c>
      <c r="G11" s="21">
        <v>70</v>
      </c>
      <c r="H11" s="3">
        <f>A11*G11</f>
        <v>0</v>
      </c>
    </row>
    <row r="12" spans="1:8" s="1" customFormat="1" ht="24.95" customHeight="1" x14ac:dyDescent="0.2">
      <c r="A12" s="14">
        <v>0</v>
      </c>
      <c r="B12" s="14">
        <v>0</v>
      </c>
      <c r="C12" s="14">
        <v>0</v>
      </c>
      <c r="D12" s="20" t="s">
        <v>22</v>
      </c>
      <c r="E12" s="49" t="s">
        <v>64</v>
      </c>
      <c r="F12" s="16" t="s">
        <v>59</v>
      </c>
      <c r="G12" s="21">
        <v>75</v>
      </c>
      <c r="H12" s="3">
        <f>A12*G12</f>
        <v>0</v>
      </c>
    </row>
    <row r="13" spans="1:8" ht="24.95" customHeight="1" x14ac:dyDescent="0.35">
      <c r="A13" s="287" t="s">
        <v>16</v>
      </c>
      <c r="B13" s="288"/>
      <c r="C13" s="288"/>
      <c r="D13" s="288"/>
      <c r="E13" s="288"/>
      <c r="F13" s="288"/>
      <c r="G13" s="289"/>
      <c r="H13" s="54">
        <f>SUM(H9:H12)</f>
        <v>0</v>
      </c>
    </row>
    <row r="14" spans="1:8" ht="24.95" customHeight="1" x14ac:dyDescent="0.2">
      <c r="A14" s="277" t="s">
        <v>57</v>
      </c>
      <c r="B14" s="251"/>
      <c r="C14" s="251"/>
      <c r="D14" s="251"/>
      <c r="E14" s="251"/>
      <c r="F14" s="251"/>
      <c r="G14" s="251"/>
      <c r="H14" s="251"/>
    </row>
  </sheetData>
  <sheetProtection sheet="1" objects="1" scenarios="1" selectLockedCells="1"/>
  <mergeCells count="13">
    <mergeCell ref="A14:H14"/>
    <mergeCell ref="A13:G13"/>
    <mergeCell ref="A1:H1"/>
    <mergeCell ref="A2:H2"/>
    <mergeCell ref="A3:H3"/>
    <mergeCell ref="A4:H4"/>
    <mergeCell ref="A5:H5"/>
    <mergeCell ref="A6:H6"/>
    <mergeCell ref="G7:G8"/>
    <mergeCell ref="H7:H8"/>
    <mergeCell ref="A7:B7"/>
    <mergeCell ref="C7:D7"/>
    <mergeCell ref="F9:F10"/>
  </mergeCells>
  <phoneticPr fontId="26" type="noConversion"/>
  <hyperlinks>
    <hyperlink ref="F8" location="Order_Summary" display="Summary" xr:uid="{00000000-0004-0000-1400-000000000000}"/>
    <hyperlink ref="A6:E6" location="Summary" display="Summary" xr:uid="{00000000-0004-0000-1400-000001000000}"/>
    <hyperlink ref="A7:B7" location="Table_of_Contents" display="Back to Table of Contents" xr:uid="{00000000-0004-0000-1400-000002000000}"/>
    <hyperlink ref="C7:D7" location="Additional_Items" display="Add Items" xr:uid="{00000000-0004-0000-1400-000003000000}"/>
    <hyperlink ref="A14:E14" location="Summary" display="Summary" xr:uid="{00000000-0004-0000-1400-000004000000}"/>
  </hyperlink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8"/>
  <sheetViews>
    <sheetView showZeros="0" zoomScale="60" workbookViewId="0">
      <selection activeCell="A7" sqref="A7:B7"/>
    </sheetView>
  </sheetViews>
  <sheetFormatPr defaultRowHeight="12.75" x14ac:dyDescent="0.2"/>
  <cols>
    <col min="1" max="1" width="25.5703125" customWidth="1"/>
    <col min="2" max="2" width="27.28515625" customWidth="1"/>
    <col min="3" max="3" width="25.28515625" customWidth="1"/>
    <col min="4" max="4" width="26.5703125" customWidth="1"/>
    <col min="5" max="5" width="78.5703125" customWidth="1"/>
    <col min="6" max="6" width="39.85546875" customWidth="1"/>
    <col min="7" max="7" width="27.28515625" customWidth="1"/>
    <col min="8" max="8" width="23.140625" customWidth="1"/>
  </cols>
  <sheetData>
    <row r="1" spans="1:8" ht="37.5" customHeight="1" x14ac:dyDescent="0.2">
      <c r="A1" s="266" t="s">
        <v>1</v>
      </c>
      <c r="B1" s="266"/>
      <c r="C1" s="266"/>
      <c r="D1" s="266"/>
      <c r="E1" s="266"/>
      <c r="F1" s="266"/>
      <c r="G1" s="266"/>
      <c r="H1" s="266"/>
    </row>
    <row r="2" spans="1:8" ht="24.95" customHeight="1" x14ac:dyDescent="0.35">
      <c r="A2" s="267" t="s">
        <v>58</v>
      </c>
      <c r="B2" s="267"/>
      <c r="C2" s="267"/>
      <c r="D2" s="267"/>
      <c r="E2" s="267"/>
      <c r="F2" s="267"/>
      <c r="G2" s="267"/>
      <c r="H2" s="267"/>
    </row>
    <row r="3" spans="1:8" ht="24.95" customHeight="1" x14ac:dyDescent="0.2">
      <c r="A3" s="268" t="s">
        <v>98</v>
      </c>
      <c r="B3" s="268"/>
      <c r="C3" s="268"/>
      <c r="D3" s="268"/>
      <c r="E3" s="268"/>
      <c r="F3" s="268"/>
      <c r="G3" s="268"/>
      <c r="H3" s="268"/>
    </row>
    <row r="4" spans="1:8" ht="24.95" customHeight="1" x14ac:dyDescent="0.2">
      <c r="A4" s="269" t="s">
        <v>312</v>
      </c>
      <c r="B4" s="269"/>
      <c r="C4" s="269"/>
      <c r="D4" s="269"/>
      <c r="E4" s="269"/>
      <c r="F4" s="269"/>
      <c r="G4" s="269"/>
      <c r="H4" s="269"/>
    </row>
    <row r="5" spans="1:8" ht="24.95" customHeight="1" x14ac:dyDescent="0.2">
      <c r="A5" s="243"/>
      <c r="B5" s="243"/>
      <c r="C5" s="243"/>
      <c r="D5" s="243"/>
      <c r="E5" s="243"/>
      <c r="F5" s="243"/>
      <c r="G5" s="243"/>
      <c r="H5" s="243"/>
    </row>
    <row r="6" spans="1:8" ht="24.95" customHeight="1" x14ac:dyDescent="0.2">
      <c r="A6" s="277" t="s">
        <v>57</v>
      </c>
      <c r="B6" s="251"/>
      <c r="C6" s="251"/>
      <c r="D6" s="251"/>
      <c r="E6" s="251"/>
      <c r="F6" s="251"/>
      <c r="G6" s="251"/>
      <c r="H6" s="251"/>
    </row>
    <row r="7" spans="1:8" s="1" customFormat="1" ht="24.95" customHeight="1" x14ac:dyDescent="0.2">
      <c r="A7" s="253" t="s">
        <v>55</v>
      </c>
      <c r="B7" s="254"/>
      <c r="C7" s="274" t="s">
        <v>235</v>
      </c>
      <c r="D7" s="275"/>
      <c r="E7" s="260" t="s">
        <v>98</v>
      </c>
      <c r="F7" s="262" t="s">
        <v>57</v>
      </c>
      <c r="G7" s="264" t="s">
        <v>15</v>
      </c>
      <c r="H7" s="255" t="s">
        <v>16</v>
      </c>
    </row>
    <row r="8" spans="1:8" s="1" customFormat="1" ht="24.95" customHeight="1" x14ac:dyDescent="0.2">
      <c r="A8" s="7" t="s">
        <v>14</v>
      </c>
      <c r="B8" s="8" t="s">
        <v>35</v>
      </c>
      <c r="C8" s="8" t="s">
        <v>13</v>
      </c>
      <c r="D8" s="8" t="s">
        <v>12</v>
      </c>
      <c r="E8" s="261"/>
      <c r="F8" s="263"/>
      <c r="G8" s="265"/>
      <c r="H8" s="256"/>
    </row>
    <row r="9" spans="1:8" s="1" customFormat="1" ht="24.95" customHeight="1" x14ac:dyDescent="0.2">
      <c r="A9" s="14">
        <v>0</v>
      </c>
      <c r="B9" s="14"/>
      <c r="C9" s="14"/>
      <c r="D9" s="20"/>
      <c r="E9" s="20" t="s">
        <v>100</v>
      </c>
      <c r="F9" s="295" t="s">
        <v>228</v>
      </c>
      <c r="G9" s="21">
        <v>7</v>
      </c>
      <c r="H9" s="3">
        <f t="shared" ref="H9:H16" si="0">A9*G9</f>
        <v>0</v>
      </c>
    </row>
    <row r="10" spans="1:8" s="1" customFormat="1" ht="24.95" customHeight="1" x14ac:dyDescent="0.2">
      <c r="A10" s="14">
        <v>0</v>
      </c>
      <c r="B10" s="14"/>
      <c r="C10" s="14"/>
      <c r="D10" s="20"/>
      <c r="E10" s="20" t="s">
        <v>101</v>
      </c>
      <c r="F10" s="296"/>
      <c r="G10" s="21">
        <v>12</v>
      </c>
      <c r="H10" s="3">
        <f t="shared" si="0"/>
        <v>0</v>
      </c>
    </row>
    <row r="11" spans="1:8" s="1" customFormat="1" ht="24.95" customHeight="1" x14ac:dyDescent="0.2">
      <c r="A11" s="14">
        <v>0</v>
      </c>
      <c r="B11" s="14"/>
      <c r="C11" s="14"/>
      <c r="D11" s="20"/>
      <c r="E11" s="20" t="s">
        <v>102</v>
      </c>
      <c r="F11" s="297"/>
      <c r="G11" s="21">
        <v>14</v>
      </c>
      <c r="H11" s="3">
        <f t="shared" si="0"/>
        <v>0</v>
      </c>
    </row>
    <row r="12" spans="1:8" s="1" customFormat="1" ht="24.95" customHeight="1" x14ac:dyDescent="0.2">
      <c r="A12" s="14">
        <v>0</v>
      </c>
      <c r="B12" s="14"/>
      <c r="C12" s="14"/>
      <c r="D12" s="20"/>
      <c r="E12" s="20" t="s">
        <v>103</v>
      </c>
      <c r="F12" s="278" t="s">
        <v>99</v>
      </c>
      <c r="G12" s="21">
        <v>5.85</v>
      </c>
      <c r="H12" s="3">
        <f t="shared" si="0"/>
        <v>0</v>
      </c>
    </row>
    <row r="13" spans="1:8" s="1" customFormat="1" ht="24.95" customHeight="1" x14ac:dyDescent="0.2">
      <c r="A13" s="14">
        <v>0</v>
      </c>
      <c r="B13" s="14"/>
      <c r="C13" s="14"/>
      <c r="D13" s="20"/>
      <c r="E13" s="20" t="s">
        <v>104</v>
      </c>
      <c r="F13" s="280"/>
      <c r="G13" s="21">
        <v>8.99</v>
      </c>
      <c r="H13" s="3">
        <f t="shared" si="0"/>
        <v>0</v>
      </c>
    </row>
    <row r="14" spans="1:8" s="1" customFormat="1" ht="24.95" customHeight="1" x14ac:dyDescent="0.2">
      <c r="A14" s="14">
        <v>0</v>
      </c>
      <c r="B14" s="14"/>
      <c r="C14" s="14"/>
      <c r="D14" s="20"/>
      <c r="E14" s="49" t="s">
        <v>105</v>
      </c>
      <c r="F14" s="298" t="s">
        <v>268</v>
      </c>
      <c r="G14" s="21">
        <v>16.75</v>
      </c>
      <c r="H14" s="3">
        <f t="shared" si="0"/>
        <v>0</v>
      </c>
    </row>
    <row r="15" spans="1:8" s="1" customFormat="1" ht="24.95" customHeight="1" x14ac:dyDescent="0.2">
      <c r="A15" s="14">
        <v>0</v>
      </c>
      <c r="B15" s="14"/>
      <c r="C15" s="14"/>
      <c r="D15" s="20"/>
      <c r="E15" s="49" t="s">
        <v>106</v>
      </c>
      <c r="F15" s="299"/>
      <c r="G15" s="21">
        <v>24.95</v>
      </c>
      <c r="H15" s="3">
        <f t="shared" si="0"/>
        <v>0</v>
      </c>
    </row>
    <row r="16" spans="1:8" s="1" customFormat="1" ht="24.95" customHeight="1" x14ac:dyDescent="0.2">
      <c r="A16" s="14">
        <v>0</v>
      </c>
      <c r="B16" s="14"/>
      <c r="C16" s="14"/>
      <c r="D16" s="20"/>
      <c r="E16" s="49" t="s">
        <v>107</v>
      </c>
      <c r="F16" s="300"/>
      <c r="G16" s="21">
        <v>27.95</v>
      </c>
      <c r="H16" s="3">
        <f t="shared" si="0"/>
        <v>0</v>
      </c>
    </row>
    <row r="17" spans="1:8" ht="24.95" customHeight="1" x14ac:dyDescent="0.35">
      <c r="A17" s="292" t="s">
        <v>319</v>
      </c>
      <c r="B17" s="292"/>
      <c r="C17" s="292"/>
      <c r="D17" s="292"/>
      <c r="E17" s="292"/>
      <c r="F17" s="292"/>
      <c r="G17" s="292"/>
      <c r="H17" s="77">
        <f>SUM(H9:H16)</f>
        <v>0</v>
      </c>
    </row>
    <row r="18" spans="1:8" ht="24.95" customHeight="1" x14ac:dyDescent="0.2">
      <c r="A18" s="277" t="s">
        <v>57</v>
      </c>
      <c r="B18" s="251"/>
      <c r="C18" s="251"/>
      <c r="D18" s="251"/>
      <c r="E18" s="251"/>
      <c r="F18" s="251"/>
      <c r="G18" s="251"/>
      <c r="H18" s="251"/>
    </row>
  </sheetData>
  <sheetProtection sheet="1" objects="1" scenarios="1" selectLockedCells="1"/>
  <mergeCells count="17">
    <mergeCell ref="A17:G17"/>
    <mergeCell ref="A18:H18"/>
    <mergeCell ref="F9:F11"/>
    <mergeCell ref="F12:F13"/>
    <mergeCell ref="F14:F16"/>
    <mergeCell ref="A1:H1"/>
    <mergeCell ref="A2:H2"/>
    <mergeCell ref="A3:H3"/>
    <mergeCell ref="A4:H4"/>
    <mergeCell ref="A5:H5"/>
    <mergeCell ref="A6:H6"/>
    <mergeCell ref="F7:F8"/>
    <mergeCell ref="G7:G8"/>
    <mergeCell ref="H7:H8"/>
    <mergeCell ref="A7:B7"/>
    <mergeCell ref="C7:D7"/>
    <mergeCell ref="E7:E8"/>
  </mergeCells>
  <phoneticPr fontId="26" type="noConversion"/>
  <hyperlinks>
    <hyperlink ref="F7" location="Order_Summary" display="Summary" xr:uid="{00000000-0004-0000-1500-000000000000}"/>
    <hyperlink ref="A7:B7" location="Table_of_Contents" display="Back to Table of Contents" xr:uid="{00000000-0004-0000-1500-000001000000}"/>
    <hyperlink ref="C7:D7" location="Add_Items" display="Add Items" xr:uid="{00000000-0004-0000-1500-000002000000}"/>
    <hyperlink ref="F14:F16" r:id="rId1" display="Product Sheet" xr:uid="{00000000-0004-0000-1500-000003000000}"/>
    <hyperlink ref="A6:E6" location="Summary" display="Summary" xr:uid="{00000000-0004-0000-1500-000004000000}"/>
    <hyperlink ref="F9:F11" r:id="rId2" display="Image" xr:uid="{00000000-0004-0000-1500-000005000000}"/>
    <hyperlink ref="A18:E18" location="Summary" display="Summary" xr:uid="{00000000-0004-0000-1500-000006000000}"/>
  </hyperlinks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22"/>
  <sheetViews>
    <sheetView showZeros="0" zoomScale="60" workbookViewId="0">
      <selection activeCell="A17" sqref="A17"/>
    </sheetView>
  </sheetViews>
  <sheetFormatPr defaultRowHeight="12.75" x14ac:dyDescent="0.2"/>
  <cols>
    <col min="1" max="1" width="22.7109375" customWidth="1"/>
    <col min="2" max="2" width="27.5703125" customWidth="1"/>
    <col min="3" max="3" width="17.7109375" customWidth="1"/>
    <col min="4" max="4" width="17.42578125" customWidth="1"/>
    <col min="5" max="5" width="60.85546875" customWidth="1"/>
    <col min="6" max="6" width="27.42578125" customWidth="1"/>
    <col min="7" max="7" width="35.5703125" customWidth="1"/>
    <col min="8" max="8" width="29.42578125" customWidth="1"/>
  </cols>
  <sheetData>
    <row r="1" spans="1:8" ht="37.5" customHeight="1" x14ac:dyDescent="0.2">
      <c r="A1" s="266" t="s">
        <v>1</v>
      </c>
      <c r="B1" s="266"/>
      <c r="C1" s="266"/>
      <c r="D1" s="266"/>
      <c r="E1" s="266"/>
      <c r="F1" s="266"/>
      <c r="G1" s="266"/>
      <c r="H1" s="266"/>
    </row>
    <row r="2" spans="1:8" ht="24.95" customHeight="1" x14ac:dyDescent="0.35">
      <c r="A2" s="267" t="s">
        <v>58</v>
      </c>
      <c r="B2" s="267"/>
      <c r="C2" s="267"/>
      <c r="D2" s="267"/>
      <c r="E2" s="267"/>
      <c r="F2" s="267"/>
      <c r="G2" s="267"/>
      <c r="H2" s="267"/>
    </row>
    <row r="3" spans="1:8" ht="24.95" customHeight="1" x14ac:dyDescent="0.2">
      <c r="A3" s="268" t="s">
        <v>108</v>
      </c>
      <c r="B3" s="268"/>
      <c r="C3" s="268"/>
      <c r="D3" s="268"/>
      <c r="E3" s="268"/>
      <c r="F3" s="268"/>
      <c r="G3" s="268"/>
      <c r="H3" s="268"/>
    </row>
    <row r="4" spans="1:8" ht="24.95" customHeight="1" x14ac:dyDescent="0.2">
      <c r="A4" s="269" t="s">
        <v>312</v>
      </c>
      <c r="B4" s="269"/>
      <c r="C4" s="269"/>
      <c r="D4" s="269"/>
      <c r="E4" s="269"/>
      <c r="F4" s="269"/>
      <c r="G4" s="269"/>
      <c r="H4" s="269"/>
    </row>
    <row r="5" spans="1:8" ht="24.95" customHeight="1" x14ac:dyDescent="0.2">
      <c r="A5" s="243"/>
      <c r="B5" s="243"/>
      <c r="C5" s="243"/>
      <c r="D5" s="243"/>
      <c r="E5" s="243"/>
      <c r="F5" s="243"/>
      <c r="G5" s="243"/>
      <c r="H5" s="243"/>
    </row>
    <row r="6" spans="1:8" ht="24.95" customHeight="1" x14ac:dyDescent="0.2">
      <c r="A6" s="277" t="s">
        <v>57</v>
      </c>
      <c r="B6" s="251"/>
      <c r="C6" s="251"/>
      <c r="D6" s="251"/>
      <c r="E6" s="251"/>
      <c r="F6" s="251"/>
      <c r="G6" s="251"/>
      <c r="H6" s="251"/>
    </row>
    <row r="7" spans="1:8" s="1" customFormat="1" ht="24.95" customHeight="1" x14ac:dyDescent="0.2">
      <c r="A7" s="253" t="s">
        <v>55</v>
      </c>
      <c r="B7" s="254"/>
      <c r="C7" s="274" t="s">
        <v>235</v>
      </c>
      <c r="D7" s="275"/>
      <c r="E7" s="260" t="s">
        <v>108</v>
      </c>
      <c r="F7" s="262" t="s">
        <v>57</v>
      </c>
      <c r="G7" s="285" t="s">
        <v>15</v>
      </c>
      <c r="H7" s="255" t="s">
        <v>16</v>
      </c>
    </row>
    <row r="8" spans="1:8" s="1" customFormat="1" ht="24.95" customHeight="1" x14ac:dyDescent="0.2">
      <c r="A8" s="7" t="s">
        <v>14</v>
      </c>
      <c r="B8" s="8" t="s">
        <v>35</v>
      </c>
      <c r="C8" s="8" t="s">
        <v>13</v>
      </c>
      <c r="D8" s="8" t="s">
        <v>12</v>
      </c>
      <c r="E8" s="261"/>
      <c r="F8" s="263"/>
      <c r="G8" s="286"/>
      <c r="H8" s="256"/>
    </row>
    <row r="9" spans="1:8" s="1" customFormat="1" ht="24.95" customHeight="1" x14ac:dyDescent="0.2">
      <c r="A9" s="14"/>
      <c r="B9" s="14"/>
      <c r="C9" s="14"/>
      <c r="D9" s="20"/>
      <c r="E9" s="49" t="s">
        <v>299</v>
      </c>
      <c r="F9" s="20" t="s">
        <v>110</v>
      </c>
      <c r="G9" s="21">
        <v>75</v>
      </c>
      <c r="H9" s="3">
        <f t="shared" ref="H9:H16" si="0">A9*G9</f>
        <v>0</v>
      </c>
    </row>
    <row r="10" spans="1:8" s="1" customFormat="1" ht="24.95" customHeight="1" x14ac:dyDescent="0.2">
      <c r="A10" s="14"/>
      <c r="B10" s="14"/>
      <c r="C10" s="14"/>
      <c r="D10" s="20"/>
      <c r="E10" s="49" t="s">
        <v>227</v>
      </c>
      <c r="F10" s="31" t="s">
        <v>228</v>
      </c>
      <c r="G10" s="21">
        <v>105.53</v>
      </c>
      <c r="H10" s="3">
        <f t="shared" si="0"/>
        <v>0</v>
      </c>
    </row>
    <row r="11" spans="1:8" s="1" customFormat="1" ht="24.95" customHeight="1" x14ac:dyDescent="0.2">
      <c r="A11" s="14"/>
      <c r="B11" s="14"/>
      <c r="C11" s="14"/>
      <c r="D11" s="20"/>
      <c r="E11" s="49" t="s">
        <v>229</v>
      </c>
      <c r="F11" s="20" t="s">
        <v>231</v>
      </c>
      <c r="G11" s="21">
        <v>61.58</v>
      </c>
      <c r="H11" s="3">
        <f t="shared" si="0"/>
        <v>0</v>
      </c>
    </row>
    <row r="12" spans="1:8" s="1" customFormat="1" ht="24.95" customHeight="1" x14ac:dyDescent="0.2">
      <c r="A12" s="14">
        <v>0</v>
      </c>
      <c r="B12" s="14"/>
      <c r="C12" s="14"/>
      <c r="D12" s="20"/>
      <c r="E12" s="20" t="s">
        <v>232</v>
      </c>
      <c r="F12" s="31" t="s">
        <v>228</v>
      </c>
      <c r="G12" s="21">
        <v>80</v>
      </c>
      <c r="H12" s="3">
        <f t="shared" si="0"/>
        <v>0</v>
      </c>
    </row>
    <row r="13" spans="1:8" s="1" customFormat="1" ht="24.95" customHeight="1" x14ac:dyDescent="0.2">
      <c r="A13" s="14"/>
      <c r="B13" s="14"/>
      <c r="C13" s="14"/>
      <c r="D13" s="20"/>
      <c r="E13" s="49" t="s">
        <v>230</v>
      </c>
      <c r="F13" s="20" t="s">
        <v>231</v>
      </c>
      <c r="G13" s="21">
        <v>49.22</v>
      </c>
      <c r="H13" s="3">
        <f t="shared" si="0"/>
        <v>0</v>
      </c>
    </row>
    <row r="14" spans="1:8" s="1" customFormat="1" ht="24.95" customHeight="1" x14ac:dyDescent="0.2">
      <c r="A14" s="14">
        <v>0</v>
      </c>
      <c r="B14" s="14"/>
      <c r="C14" s="14"/>
      <c r="D14" s="20"/>
      <c r="E14" s="20" t="s">
        <v>233</v>
      </c>
      <c r="F14" s="31" t="s">
        <v>228</v>
      </c>
      <c r="G14" s="21">
        <v>100</v>
      </c>
      <c r="H14" s="3">
        <f t="shared" si="0"/>
        <v>0</v>
      </c>
    </row>
    <row r="15" spans="1:8" s="1" customFormat="1" ht="24.95" customHeight="1" x14ac:dyDescent="0.2">
      <c r="A15" s="14"/>
      <c r="B15" s="14"/>
      <c r="C15" s="14"/>
      <c r="D15" s="20"/>
      <c r="E15" s="49" t="s">
        <v>234</v>
      </c>
      <c r="F15" s="20" t="s">
        <v>231</v>
      </c>
      <c r="G15" s="21">
        <v>66.78</v>
      </c>
      <c r="H15" s="3">
        <f t="shared" si="0"/>
        <v>0</v>
      </c>
    </row>
    <row r="16" spans="1:8" s="1" customFormat="1" ht="24.95" customHeight="1" x14ac:dyDescent="0.2">
      <c r="A16" s="14">
        <v>0</v>
      </c>
      <c r="B16" s="14"/>
      <c r="C16" s="14"/>
      <c r="D16" s="20"/>
      <c r="E16" s="20" t="s">
        <v>111</v>
      </c>
      <c r="F16" s="20" t="s">
        <v>110</v>
      </c>
      <c r="G16" s="21">
        <v>186.95</v>
      </c>
      <c r="H16" s="3">
        <f t="shared" si="0"/>
        <v>0</v>
      </c>
    </row>
    <row r="17" spans="1:8" s="1" customFormat="1" ht="24.95" customHeight="1" x14ac:dyDescent="0.2">
      <c r="A17" s="14"/>
      <c r="B17" s="14"/>
      <c r="C17" s="14"/>
      <c r="D17" s="20"/>
      <c r="E17" s="49" t="s">
        <v>267</v>
      </c>
      <c r="F17" s="20" t="s">
        <v>110</v>
      </c>
      <c r="G17" s="21">
        <v>186.95</v>
      </c>
      <c r="H17" s="3"/>
    </row>
    <row r="18" spans="1:8" s="1" customFormat="1" ht="24.95" customHeight="1" x14ac:dyDescent="0.2">
      <c r="A18" s="14">
        <v>0</v>
      </c>
      <c r="B18" s="14"/>
      <c r="C18" s="14"/>
      <c r="D18" s="20"/>
      <c r="E18" s="49" t="s">
        <v>262</v>
      </c>
      <c r="F18" s="20" t="s">
        <v>110</v>
      </c>
      <c r="G18" s="21">
        <v>228.85</v>
      </c>
      <c r="H18" s="3">
        <f>A18*G18</f>
        <v>0</v>
      </c>
    </row>
    <row r="19" spans="1:8" s="1" customFormat="1" ht="24.95" customHeight="1" x14ac:dyDescent="0.2">
      <c r="A19" s="14">
        <v>0</v>
      </c>
      <c r="B19" s="14"/>
      <c r="C19" s="14"/>
      <c r="D19" s="20"/>
      <c r="E19" s="20" t="s">
        <v>112</v>
      </c>
      <c r="F19" s="31" t="s">
        <v>228</v>
      </c>
      <c r="G19" s="21">
        <v>244.5</v>
      </c>
      <c r="H19" s="3">
        <f>A19*G19</f>
        <v>0</v>
      </c>
    </row>
    <row r="20" spans="1:8" s="1" customFormat="1" ht="24.95" customHeight="1" x14ac:dyDescent="0.2">
      <c r="A20" s="14">
        <v>0</v>
      </c>
      <c r="B20" s="14"/>
      <c r="C20" s="14"/>
      <c r="D20" s="20"/>
      <c r="E20" s="49" t="s">
        <v>113</v>
      </c>
      <c r="F20" s="38" t="s">
        <v>228</v>
      </c>
      <c r="G20" s="21">
        <v>287.60000000000002</v>
      </c>
      <c r="H20" s="3">
        <f>A20*G20</f>
        <v>0</v>
      </c>
    </row>
    <row r="21" spans="1:8" ht="24.95" customHeight="1" x14ac:dyDescent="0.35">
      <c r="A21" s="281" t="s">
        <v>319</v>
      </c>
      <c r="B21" s="281"/>
      <c r="C21" s="281"/>
      <c r="D21" s="281"/>
      <c r="E21" s="281"/>
      <c r="F21" s="281"/>
      <c r="G21" s="281"/>
      <c r="H21" s="54">
        <f>SUM(H9:H20)</f>
        <v>0</v>
      </c>
    </row>
    <row r="22" spans="1:8" ht="24.95" customHeight="1" x14ac:dyDescent="0.2">
      <c r="A22" s="277" t="s">
        <v>57</v>
      </c>
      <c r="B22" s="251"/>
      <c r="C22" s="251"/>
      <c r="D22" s="251"/>
      <c r="E22" s="251"/>
      <c r="F22" s="251"/>
      <c r="G22" s="251"/>
      <c r="H22" s="251"/>
    </row>
  </sheetData>
  <sheetProtection sheet="1" objects="1" scenarios="1" selectLockedCells="1"/>
  <mergeCells count="14">
    <mergeCell ref="A1:H1"/>
    <mergeCell ref="A2:H2"/>
    <mergeCell ref="A3:H3"/>
    <mergeCell ref="A4:H4"/>
    <mergeCell ref="A5:H5"/>
    <mergeCell ref="A21:G21"/>
    <mergeCell ref="A22:H22"/>
    <mergeCell ref="G7:G8"/>
    <mergeCell ref="H7:H8"/>
    <mergeCell ref="A6:H6"/>
    <mergeCell ref="F7:F8"/>
    <mergeCell ref="A7:B7"/>
    <mergeCell ref="C7:D7"/>
    <mergeCell ref="E7:E8"/>
  </mergeCells>
  <phoneticPr fontId="26" type="noConversion"/>
  <hyperlinks>
    <hyperlink ref="F7" location="Order_Summary" display="Summary" xr:uid="{00000000-0004-0000-1600-000000000000}"/>
    <hyperlink ref="F10" r:id="rId1" xr:uid="{00000000-0004-0000-1600-000001000000}"/>
    <hyperlink ref="F12" r:id="rId2" xr:uid="{00000000-0004-0000-1600-000002000000}"/>
    <hyperlink ref="F14" r:id="rId3" xr:uid="{00000000-0004-0000-1600-000003000000}"/>
    <hyperlink ref="F19" r:id="rId4" xr:uid="{00000000-0004-0000-1600-000004000000}"/>
    <hyperlink ref="F20" r:id="rId5" xr:uid="{00000000-0004-0000-1600-000005000000}"/>
    <hyperlink ref="A7:B7" location="Table_of_Contents" display="Back to Table of Contents" xr:uid="{00000000-0004-0000-1600-000006000000}"/>
    <hyperlink ref="C7:D7" location="Add_Items" display="Add Items" xr:uid="{00000000-0004-0000-1600-000007000000}"/>
    <hyperlink ref="A6:E6" location="Summary" display="Summary" xr:uid="{00000000-0004-0000-1600-000008000000}"/>
    <hyperlink ref="A22:E22" location="Summary" display="Summary" xr:uid="{00000000-0004-0000-1600-000009000000}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41"/>
  <sheetViews>
    <sheetView showZeros="0" zoomScale="60" workbookViewId="0">
      <selection activeCell="A41" sqref="A41:IV41"/>
    </sheetView>
  </sheetViews>
  <sheetFormatPr defaultRowHeight="12.75" x14ac:dyDescent="0.2"/>
  <cols>
    <col min="1" max="1" width="28" customWidth="1"/>
    <col min="2" max="2" width="27" customWidth="1"/>
    <col min="3" max="3" width="27.42578125" customWidth="1"/>
    <col min="4" max="4" width="26.5703125" customWidth="1"/>
    <col min="5" max="5" width="65.28515625" customWidth="1"/>
    <col min="6" max="6" width="45.85546875" customWidth="1"/>
    <col min="7" max="7" width="32.28515625" customWidth="1"/>
    <col min="8" max="8" width="31" customWidth="1"/>
  </cols>
  <sheetData>
    <row r="1" spans="1:8" ht="37.5" customHeight="1" x14ac:dyDescent="0.2">
      <c r="A1" s="266" t="s">
        <v>1</v>
      </c>
      <c r="B1" s="266"/>
      <c r="C1" s="266"/>
      <c r="D1" s="266"/>
      <c r="E1" s="266"/>
      <c r="F1" s="266"/>
      <c r="G1" s="266"/>
      <c r="H1" s="266"/>
    </row>
    <row r="2" spans="1:8" ht="24.95" customHeight="1" x14ac:dyDescent="0.35">
      <c r="A2" s="267" t="s">
        <v>58</v>
      </c>
      <c r="B2" s="267"/>
      <c r="C2" s="267"/>
      <c r="D2" s="267"/>
      <c r="E2" s="267"/>
      <c r="F2" s="267"/>
      <c r="G2" s="267"/>
      <c r="H2" s="267"/>
    </row>
    <row r="3" spans="1:8" ht="24.95" customHeight="1" x14ac:dyDescent="0.2">
      <c r="A3" s="268" t="s">
        <v>327</v>
      </c>
      <c r="B3" s="268"/>
      <c r="C3" s="268"/>
      <c r="D3" s="268"/>
      <c r="E3" s="268"/>
      <c r="F3" s="268"/>
      <c r="G3" s="268"/>
      <c r="H3" s="268"/>
    </row>
    <row r="4" spans="1:8" ht="24.95" customHeight="1" x14ac:dyDescent="0.2">
      <c r="A4" s="269" t="s">
        <v>312</v>
      </c>
      <c r="B4" s="269"/>
      <c r="C4" s="269"/>
      <c r="D4" s="269"/>
      <c r="E4" s="269"/>
      <c r="F4" s="269"/>
      <c r="G4" s="269"/>
      <c r="H4" s="269"/>
    </row>
    <row r="5" spans="1:8" ht="24.95" customHeight="1" x14ac:dyDescent="0.2">
      <c r="A5" s="243"/>
      <c r="B5" s="243"/>
      <c r="C5" s="243"/>
      <c r="D5" s="243"/>
      <c r="E5" s="243"/>
      <c r="F5" s="243"/>
      <c r="G5" s="243"/>
      <c r="H5" s="243"/>
    </row>
    <row r="6" spans="1:8" ht="24.95" customHeight="1" x14ac:dyDescent="0.2">
      <c r="A6" s="277" t="s">
        <v>57</v>
      </c>
      <c r="B6" s="251"/>
      <c r="C6" s="251"/>
      <c r="D6" s="251"/>
      <c r="E6" s="251"/>
      <c r="F6" s="251"/>
      <c r="G6" s="251"/>
      <c r="H6" s="251"/>
    </row>
    <row r="7" spans="1:8" s="1" customFormat="1" ht="24.95" customHeight="1" x14ac:dyDescent="0.2">
      <c r="A7" s="253" t="s">
        <v>55</v>
      </c>
      <c r="B7" s="254"/>
      <c r="C7" s="274" t="s">
        <v>235</v>
      </c>
      <c r="D7" s="275"/>
      <c r="E7" s="260" t="s">
        <v>327</v>
      </c>
      <c r="F7" s="262" t="s">
        <v>57</v>
      </c>
      <c r="G7" s="264" t="s">
        <v>15</v>
      </c>
      <c r="H7" s="255" t="s">
        <v>16</v>
      </c>
    </row>
    <row r="8" spans="1:8" s="1" customFormat="1" ht="24.95" customHeight="1" x14ac:dyDescent="0.2">
      <c r="A8" s="7" t="s">
        <v>14</v>
      </c>
      <c r="B8" s="8" t="s">
        <v>35</v>
      </c>
      <c r="C8" s="8" t="s">
        <v>13</v>
      </c>
      <c r="D8" s="8" t="s">
        <v>12</v>
      </c>
      <c r="E8" s="261"/>
      <c r="F8" s="263"/>
      <c r="G8" s="265"/>
      <c r="H8" s="256"/>
    </row>
    <row r="9" spans="1:8" s="1" customFormat="1" ht="24.95" customHeight="1" x14ac:dyDescent="0.2">
      <c r="A9" s="92" t="s">
        <v>14</v>
      </c>
      <c r="B9" s="93" t="s">
        <v>35</v>
      </c>
      <c r="C9" s="93" t="s">
        <v>13</v>
      </c>
      <c r="D9" s="92" t="s">
        <v>12</v>
      </c>
      <c r="E9" s="92" t="s">
        <v>329</v>
      </c>
      <c r="F9" s="93" t="s">
        <v>268</v>
      </c>
      <c r="G9" s="94" t="s">
        <v>15</v>
      </c>
      <c r="H9" s="95" t="s">
        <v>16</v>
      </c>
    </row>
    <row r="10" spans="1:8" s="1" customFormat="1" ht="24.95" customHeight="1" x14ac:dyDescent="0.2">
      <c r="A10" s="14">
        <v>0</v>
      </c>
      <c r="B10" s="14"/>
      <c r="C10" s="14" t="s">
        <v>330</v>
      </c>
      <c r="D10" s="20" t="s">
        <v>337</v>
      </c>
      <c r="E10" s="20" t="s">
        <v>329</v>
      </c>
      <c r="F10" s="20"/>
      <c r="G10" s="21">
        <v>92.95</v>
      </c>
      <c r="H10" s="3">
        <f>A10*G10</f>
        <v>0</v>
      </c>
    </row>
    <row r="11" spans="1:8" s="1" customFormat="1" ht="24.95" customHeight="1" x14ac:dyDescent="0.2">
      <c r="A11" s="14"/>
      <c r="B11" s="14"/>
      <c r="C11" s="14" t="s">
        <v>331</v>
      </c>
      <c r="D11" s="20" t="s">
        <v>337</v>
      </c>
      <c r="E11" s="20" t="s">
        <v>329</v>
      </c>
      <c r="F11" s="20"/>
      <c r="G11" s="21">
        <v>92.95</v>
      </c>
      <c r="H11" s="3">
        <f t="shared" ref="H11:H18" si="0">A11*G11</f>
        <v>0</v>
      </c>
    </row>
    <row r="12" spans="1:8" s="1" customFormat="1" ht="24.95" customHeight="1" x14ac:dyDescent="0.2">
      <c r="A12" s="14"/>
      <c r="B12" s="14"/>
      <c r="C12" s="14" t="s">
        <v>332</v>
      </c>
      <c r="D12" s="20" t="s">
        <v>337</v>
      </c>
      <c r="E12" s="20" t="s">
        <v>329</v>
      </c>
      <c r="F12" s="20"/>
      <c r="G12" s="21">
        <v>92.95</v>
      </c>
      <c r="H12" s="3">
        <f t="shared" si="0"/>
        <v>0</v>
      </c>
    </row>
    <row r="13" spans="1:8" s="1" customFormat="1" ht="24.95" customHeight="1" x14ac:dyDescent="0.2">
      <c r="A13" s="14"/>
      <c r="B13" s="14"/>
      <c r="C13" s="14" t="s">
        <v>333</v>
      </c>
      <c r="D13" s="20" t="s">
        <v>337</v>
      </c>
      <c r="E13" s="20" t="s">
        <v>329</v>
      </c>
      <c r="F13" s="20"/>
      <c r="G13" s="21">
        <v>92.95</v>
      </c>
      <c r="H13" s="3">
        <f t="shared" si="0"/>
        <v>0</v>
      </c>
    </row>
    <row r="14" spans="1:8" s="1" customFormat="1" ht="24.95" customHeight="1" x14ac:dyDescent="0.2">
      <c r="A14" s="14"/>
      <c r="B14" s="14"/>
      <c r="C14" s="14" t="s">
        <v>334</v>
      </c>
      <c r="D14" s="20" t="s">
        <v>337</v>
      </c>
      <c r="E14" s="20" t="s">
        <v>329</v>
      </c>
      <c r="F14" s="20"/>
      <c r="G14" s="21">
        <v>92.95</v>
      </c>
      <c r="H14" s="3">
        <f t="shared" si="0"/>
        <v>0</v>
      </c>
    </row>
    <row r="15" spans="1:8" s="1" customFormat="1" ht="24.95" customHeight="1" x14ac:dyDescent="0.2">
      <c r="A15" s="14"/>
      <c r="B15" s="14"/>
      <c r="C15" s="14" t="s">
        <v>335</v>
      </c>
      <c r="D15" s="20" t="s">
        <v>337</v>
      </c>
      <c r="E15" s="20" t="s">
        <v>329</v>
      </c>
      <c r="F15" s="20"/>
      <c r="G15" s="21">
        <v>92.95</v>
      </c>
      <c r="H15" s="3">
        <f t="shared" si="0"/>
        <v>0</v>
      </c>
    </row>
    <row r="16" spans="1:8" s="1" customFormat="1" ht="24.95" customHeight="1" x14ac:dyDescent="0.2">
      <c r="A16" s="14"/>
      <c r="B16" s="14"/>
      <c r="C16" s="14" t="s">
        <v>336</v>
      </c>
      <c r="D16" s="20" t="s">
        <v>337</v>
      </c>
      <c r="E16" s="20" t="s">
        <v>329</v>
      </c>
      <c r="F16" s="20"/>
      <c r="G16" s="21">
        <v>92.95</v>
      </c>
      <c r="H16" s="3">
        <f t="shared" si="0"/>
        <v>0</v>
      </c>
    </row>
    <row r="17" spans="1:8" s="1" customFormat="1" ht="24.95" customHeight="1" x14ac:dyDescent="0.2">
      <c r="A17" s="92" t="s">
        <v>14</v>
      </c>
      <c r="B17" s="93" t="s">
        <v>35</v>
      </c>
      <c r="C17" s="93" t="s">
        <v>13</v>
      </c>
      <c r="D17" s="92" t="s">
        <v>12</v>
      </c>
      <c r="E17" s="92" t="s">
        <v>338</v>
      </c>
      <c r="F17" s="93" t="s">
        <v>268</v>
      </c>
      <c r="G17" s="94" t="s">
        <v>15</v>
      </c>
      <c r="H17" s="95">
        <v>0</v>
      </c>
    </row>
    <row r="18" spans="1:8" s="1" customFormat="1" ht="24.95" customHeight="1" x14ac:dyDescent="0.2">
      <c r="A18" s="14"/>
      <c r="B18" s="14"/>
      <c r="C18" s="14" t="s">
        <v>331</v>
      </c>
      <c r="D18" s="20" t="s">
        <v>337</v>
      </c>
      <c r="E18" s="20" t="s">
        <v>338</v>
      </c>
      <c r="F18" s="20"/>
      <c r="G18" s="21">
        <v>75.650000000000006</v>
      </c>
      <c r="H18" s="3">
        <f t="shared" si="0"/>
        <v>0</v>
      </c>
    </row>
    <row r="19" spans="1:8" s="1" customFormat="1" ht="24.95" customHeight="1" x14ac:dyDescent="0.2">
      <c r="A19" s="14"/>
      <c r="B19" s="14"/>
      <c r="C19" s="14" t="s">
        <v>332</v>
      </c>
      <c r="D19" s="20" t="s">
        <v>337</v>
      </c>
      <c r="E19" s="20" t="s">
        <v>338</v>
      </c>
      <c r="F19" s="20"/>
      <c r="G19" s="21">
        <v>75.650000000000006</v>
      </c>
      <c r="H19" s="3">
        <f t="shared" ref="H19:H25" si="1">A19*G19</f>
        <v>0</v>
      </c>
    </row>
    <row r="20" spans="1:8" s="1" customFormat="1" ht="24.95" customHeight="1" x14ac:dyDescent="0.2">
      <c r="A20" s="14"/>
      <c r="B20" s="14"/>
      <c r="C20" s="14" t="s">
        <v>333</v>
      </c>
      <c r="D20" s="20" t="s">
        <v>337</v>
      </c>
      <c r="E20" s="20" t="s">
        <v>338</v>
      </c>
      <c r="F20" s="20"/>
      <c r="G20" s="21">
        <v>75.650000000000006</v>
      </c>
      <c r="H20" s="3">
        <f t="shared" si="1"/>
        <v>0</v>
      </c>
    </row>
    <row r="21" spans="1:8" s="1" customFormat="1" ht="24.95" customHeight="1" x14ac:dyDescent="0.2">
      <c r="A21" s="14"/>
      <c r="B21" s="14"/>
      <c r="C21" s="14" t="s">
        <v>334</v>
      </c>
      <c r="D21" s="20" t="s">
        <v>337</v>
      </c>
      <c r="E21" s="20" t="s">
        <v>338</v>
      </c>
      <c r="F21" s="20"/>
      <c r="G21" s="21">
        <v>75.650000000000006</v>
      </c>
      <c r="H21" s="3">
        <f t="shared" si="1"/>
        <v>0</v>
      </c>
    </row>
    <row r="22" spans="1:8" s="1" customFormat="1" ht="24.95" customHeight="1" x14ac:dyDescent="0.2">
      <c r="A22" s="14"/>
      <c r="B22" s="14"/>
      <c r="C22" s="14" t="s">
        <v>335</v>
      </c>
      <c r="D22" s="20" t="s">
        <v>337</v>
      </c>
      <c r="E22" s="20" t="s">
        <v>338</v>
      </c>
      <c r="F22" s="20"/>
      <c r="G22" s="21">
        <v>75.650000000000006</v>
      </c>
      <c r="H22" s="3">
        <f t="shared" si="1"/>
        <v>0</v>
      </c>
    </row>
    <row r="23" spans="1:8" s="1" customFormat="1" ht="24.95" customHeight="1" x14ac:dyDescent="0.2">
      <c r="A23" s="14"/>
      <c r="B23" s="14"/>
      <c r="C23" s="14" t="s">
        <v>336</v>
      </c>
      <c r="D23" s="20" t="s">
        <v>337</v>
      </c>
      <c r="E23" s="20" t="s">
        <v>338</v>
      </c>
      <c r="F23" s="20"/>
      <c r="G23" s="21">
        <v>75.650000000000006</v>
      </c>
      <c r="H23" s="3">
        <f t="shared" si="1"/>
        <v>0</v>
      </c>
    </row>
    <row r="24" spans="1:8" s="1" customFormat="1" ht="24.95" customHeight="1" x14ac:dyDescent="0.2">
      <c r="A24" s="92" t="s">
        <v>14</v>
      </c>
      <c r="B24" s="93" t="s">
        <v>35</v>
      </c>
      <c r="C24" s="93" t="s">
        <v>13</v>
      </c>
      <c r="D24" s="92" t="s">
        <v>12</v>
      </c>
      <c r="E24" s="92" t="s">
        <v>339</v>
      </c>
      <c r="F24" s="93" t="s">
        <v>268</v>
      </c>
      <c r="G24" s="94" t="s">
        <v>15</v>
      </c>
      <c r="H24" s="95">
        <v>0</v>
      </c>
    </row>
    <row r="25" spans="1:8" s="1" customFormat="1" ht="24.95" customHeight="1" x14ac:dyDescent="0.2">
      <c r="A25" s="14"/>
      <c r="B25" s="14"/>
      <c r="C25" s="14" t="s">
        <v>330</v>
      </c>
      <c r="D25" s="20" t="s">
        <v>337</v>
      </c>
      <c r="E25" s="20" t="s">
        <v>339</v>
      </c>
      <c r="F25" s="20"/>
      <c r="G25" s="21">
        <v>74.95</v>
      </c>
      <c r="H25" s="3">
        <f t="shared" si="1"/>
        <v>0</v>
      </c>
    </row>
    <row r="26" spans="1:8" s="1" customFormat="1" ht="24.95" customHeight="1" x14ac:dyDescent="0.2">
      <c r="A26" s="14"/>
      <c r="B26" s="14"/>
      <c r="C26" s="14" t="s">
        <v>331</v>
      </c>
      <c r="D26" s="20" t="s">
        <v>337</v>
      </c>
      <c r="E26" s="20" t="s">
        <v>339</v>
      </c>
      <c r="F26" s="20"/>
      <c r="G26" s="21">
        <v>74.95</v>
      </c>
      <c r="H26" s="3">
        <f t="shared" ref="H26:H33" si="2">A26*G26</f>
        <v>0</v>
      </c>
    </row>
    <row r="27" spans="1:8" s="1" customFormat="1" ht="24.95" customHeight="1" x14ac:dyDescent="0.2">
      <c r="A27" s="14"/>
      <c r="B27" s="14"/>
      <c r="C27" s="14" t="s">
        <v>332</v>
      </c>
      <c r="D27" s="20" t="s">
        <v>337</v>
      </c>
      <c r="E27" s="20" t="s">
        <v>339</v>
      </c>
      <c r="F27" s="20"/>
      <c r="G27" s="21">
        <v>74.95</v>
      </c>
      <c r="H27" s="3">
        <f t="shared" si="2"/>
        <v>0</v>
      </c>
    </row>
    <row r="28" spans="1:8" s="1" customFormat="1" ht="24.95" customHeight="1" x14ac:dyDescent="0.2">
      <c r="A28" s="14"/>
      <c r="B28" s="14"/>
      <c r="C28" s="14" t="s">
        <v>333</v>
      </c>
      <c r="D28" s="20" t="s">
        <v>337</v>
      </c>
      <c r="E28" s="20" t="s">
        <v>339</v>
      </c>
      <c r="F28" s="20"/>
      <c r="G28" s="21">
        <v>74.95</v>
      </c>
      <c r="H28" s="3">
        <f t="shared" si="2"/>
        <v>0</v>
      </c>
    </row>
    <row r="29" spans="1:8" s="1" customFormat="1" ht="24.95" customHeight="1" x14ac:dyDescent="0.2">
      <c r="A29" s="14"/>
      <c r="B29" s="14"/>
      <c r="C29" s="14" t="s">
        <v>334</v>
      </c>
      <c r="D29" s="20" t="s">
        <v>337</v>
      </c>
      <c r="E29" s="20" t="s">
        <v>339</v>
      </c>
      <c r="F29" s="20"/>
      <c r="G29" s="21">
        <v>74.95</v>
      </c>
      <c r="H29" s="3">
        <f t="shared" si="2"/>
        <v>0</v>
      </c>
    </row>
    <row r="30" spans="1:8" s="1" customFormat="1" ht="24.95" customHeight="1" x14ac:dyDescent="0.2">
      <c r="A30" s="14"/>
      <c r="B30" s="14"/>
      <c r="C30" s="14" t="s">
        <v>335</v>
      </c>
      <c r="D30" s="20" t="s">
        <v>337</v>
      </c>
      <c r="E30" s="20" t="s">
        <v>339</v>
      </c>
      <c r="F30" s="20"/>
      <c r="G30" s="21">
        <v>74.95</v>
      </c>
      <c r="H30" s="3">
        <f t="shared" si="2"/>
        <v>0</v>
      </c>
    </row>
    <row r="31" spans="1:8" s="1" customFormat="1" ht="24.95" customHeight="1" x14ac:dyDescent="0.2">
      <c r="A31" s="14"/>
      <c r="B31" s="14"/>
      <c r="C31" s="14" t="s">
        <v>336</v>
      </c>
      <c r="D31" s="20" t="s">
        <v>337</v>
      </c>
      <c r="E31" s="20" t="s">
        <v>339</v>
      </c>
      <c r="F31" s="20"/>
      <c r="G31" s="21">
        <v>74.95</v>
      </c>
      <c r="H31" s="3">
        <f t="shared" si="2"/>
        <v>0</v>
      </c>
    </row>
    <row r="32" spans="1:8" s="1" customFormat="1" ht="24.95" customHeight="1" x14ac:dyDescent="0.2">
      <c r="A32" s="92" t="s">
        <v>14</v>
      </c>
      <c r="B32" s="93" t="s">
        <v>35</v>
      </c>
      <c r="C32" s="93" t="s">
        <v>13</v>
      </c>
      <c r="D32" s="92" t="s">
        <v>12</v>
      </c>
      <c r="E32" s="92" t="s">
        <v>340</v>
      </c>
      <c r="F32" s="93" t="s">
        <v>268</v>
      </c>
      <c r="G32" s="94" t="s">
        <v>15</v>
      </c>
      <c r="H32" s="95">
        <v>0</v>
      </c>
    </row>
    <row r="33" spans="1:8" s="1" customFormat="1" ht="24.95" customHeight="1" x14ac:dyDescent="0.2">
      <c r="A33" s="14"/>
      <c r="B33" s="14"/>
      <c r="C33" s="14" t="s">
        <v>330</v>
      </c>
      <c r="D33" s="20" t="s">
        <v>337</v>
      </c>
      <c r="E33" s="20" t="s">
        <v>340</v>
      </c>
      <c r="F33" s="20"/>
      <c r="G33" s="21">
        <v>73.5</v>
      </c>
      <c r="H33" s="3">
        <f t="shared" si="2"/>
        <v>0</v>
      </c>
    </row>
    <row r="34" spans="1:8" s="1" customFormat="1" ht="24.95" customHeight="1" x14ac:dyDescent="0.2">
      <c r="A34" s="14"/>
      <c r="B34" s="14"/>
      <c r="C34" s="14" t="s">
        <v>331</v>
      </c>
      <c r="D34" s="20" t="s">
        <v>337</v>
      </c>
      <c r="E34" s="20" t="s">
        <v>340</v>
      </c>
      <c r="F34" s="20"/>
      <c r="G34" s="21">
        <v>73.5</v>
      </c>
      <c r="H34" s="3">
        <f t="shared" ref="H34:H39" si="3">A34*G34</f>
        <v>0</v>
      </c>
    </row>
    <row r="35" spans="1:8" s="1" customFormat="1" ht="24.95" customHeight="1" x14ac:dyDescent="0.2">
      <c r="A35" s="14"/>
      <c r="B35" s="14"/>
      <c r="C35" s="14" t="s">
        <v>332</v>
      </c>
      <c r="D35" s="20" t="s">
        <v>337</v>
      </c>
      <c r="E35" s="20" t="s">
        <v>340</v>
      </c>
      <c r="F35" s="20"/>
      <c r="G35" s="21">
        <v>73.5</v>
      </c>
      <c r="H35" s="3">
        <f t="shared" si="3"/>
        <v>0</v>
      </c>
    </row>
    <row r="36" spans="1:8" s="1" customFormat="1" ht="24.95" customHeight="1" x14ac:dyDescent="0.2">
      <c r="A36" s="14"/>
      <c r="B36" s="14"/>
      <c r="C36" s="14" t="s">
        <v>333</v>
      </c>
      <c r="D36" s="20" t="s">
        <v>337</v>
      </c>
      <c r="E36" s="20" t="s">
        <v>340</v>
      </c>
      <c r="F36" s="20"/>
      <c r="G36" s="21">
        <v>73.5</v>
      </c>
      <c r="H36" s="3">
        <f t="shared" si="3"/>
        <v>0</v>
      </c>
    </row>
    <row r="37" spans="1:8" s="1" customFormat="1" ht="24.95" customHeight="1" x14ac:dyDescent="0.2">
      <c r="A37" s="14"/>
      <c r="B37" s="14"/>
      <c r="C37" s="14" t="s">
        <v>334</v>
      </c>
      <c r="D37" s="20" t="s">
        <v>337</v>
      </c>
      <c r="E37" s="20" t="s">
        <v>340</v>
      </c>
      <c r="F37" s="20"/>
      <c r="G37" s="21">
        <v>73.5</v>
      </c>
      <c r="H37" s="3">
        <f t="shared" si="3"/>
        <v>0</v>
      </c>
    </row>
    <row r="38" spans="1:8" s="1" customFormat="1" ht="24.95" customHeight="1" x14ac:dyDescent="0.2">
      <c r="A38" s="14"/>
      <c r="B38" s="14"/>
      <c r="C38" s="14" t="s">
        <v>335</v>
      </c>
      <c r="D38" s="20" t="s">
        <v>337</v>
      </c>
      <c r="E38" s="20" t="s">
        <v>340</v>
      </c>
      <c r="F38" s="20"/>
      <c r="G38" s="21">
        <v>73.5</v>
      </c>
      <c r="H38" s="3">
        <f t="shared" si="3"/>
        <v>0</v>
      </c>
    </row>
    <row r="39" spans="1:8" s="1" customFormat="1" ht="24.95" customHeight="1" x14ac:dyDescent="0.2">
      <c r="A39" s="14">
        <v>0</v>
      </c>
      <c r="B39" s="14"/>
      <c r="C39" s="14" t="s">
        <v>336</v>
      </c>
      <c r="D39" s="20" t="s">
        <v>337</v>
      </c>
      <c r="E39" s="20" t="s">
        <v>340</v>
      </c>
      <c r="F39" s="20"/>
      <c r="G39" s="21">
        <v>73.5</v>
      </c>
      <c r="H39" s="3">
        <f t="shared" si="3"/>
        <v>0</v>
      </c>
    </row>
    <row r="40" spans="1:8" ht="24.95" customHeight="1" x14ac:dyDescent="0.35">
      <c r="A40" s="281" t="s">
        <v>319</v>
      </c>
      <c r="B40" s="281"/>
      <c r="C40" s="281"/>
      <c r="D40" s="281"/>
      <c r="E40" s="281"/>
      <c r="F40" s="281"/>
      <c r="G40" s="281"/>
      <c r="H40" s="54">
        <f>SUM(H9:H39)</f>
        <v>0</v>
      </c>
    </row>
    <row r="41" spans="1:8" ht="24.95" customHeight="1" x14ac:dyDescent="0.2">
      <c r="A41" s="277" t="s">
        <v>57</v>
      </c>
      <c r="B41" s="251"/>
      <c r="C41" s="251"/>
      <c r="D41" s="251"/>
      <c r="E41" s="251"/>
      <c r="F41" s="251"/>
      <c r="G41" s="251"/>
      <c r="H41" s="251"/>
    </row>
  </sheetData>
  <sheetProtection sheet="1" objects="1" scenarios="1" selectLockedCells="1"/>
  <mergeCells count="14">
    <mergeCell ref="A1:H1"/>
    <mergeCell ref="A2:H2"/>
    <mergeCell ref="A3:H3"/>
    <mergeCell ref="A4:H4"/>
    <mergeCell ref="A41:H41"/>
    <mergeCell ref="A40:G40"/>
    <mergeCell ref="A5:H5"/>
    <mergeCell ref="A6:H6"/>
    <mergeCell ref="A7:B7"/>
    <mergeCell ref="C7:D7"/>
    <mergeCell ref="E7:E8"/>
    <mergeCell ref="F7:F8"/>
    <mergeCell ref="G7:G8"/>
    <mergeCell ref="H7:H8"/>
  </mergeCells>
  <phoneticPr fontId="26" type="noConversion"/>
  <hyperlinks>
    <hyperlink ref="F7" location="Order_Summary" display="Summary" xr:uid="{00000000-0004-0000-1700-000000000000}"/>
    <hyperlink ref="A7:B7" location="Table_of_Contents" display="Back to Table of Contents" xr:uid="{00000000-0004-0000-1700-000001000000}"/>
    <hyperlink ref="C7:D7" location="Add_Items" display="Add Items" xr:uid="{00000000-0004-0000-1700-000002000000}"/>
    <hyperlink ref="A6:E6" location="Summary" display="Summary" xr:uid="{00000000-0004-0000-1700-000003000000}"/>
    <hyperlink ref="A41:E41" location="Summary" display="Summary" xr:uid="{00000000-0004-0000-1700-000004000000}"/>
  </hyperlinks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3"/>
  <sheetViews>
    <sheetView showZeros="0" zoomScale="60" workbookViewId="0">
      <selection activeCell="A7" sqref="A7:B7"/>
    </sheetView>
  </sheetViews>
  <sheetFormatPr defaultRowHeight="12.75" x14ac:dyDescent="0.2"/>
  <cols>
    <col min="1" max="1" width="28" customWidth="1"/>
    <col min="2" max="2" width="27" customWidth="1"/>
    <col min="3" max="3" width="27.42578125" customWidth="1"/>
    <col min="4" max="4" width="26.5703125" customWidth="1"/>
    <col min="5" max="5" width="65.28515625" customWidth="1"/>
    <col min="6" max="6" width="45.85546875" customWidth="1"/>
    <col min="7" max="7" width="32.28515625" customWidth="1"/>
    <col min="8" max="8" width="31" customWidth="1"/>
  </cols>
  <sheetData>
    <row r="1" spans="1:8" ht="37.5" customHeight="1" x14ac:dyDescent="0.2">
      <c r="A1" s="266" t="s">
        <v>1</v>
      </c>
      <c r="B1" s="266"/>
      <c r="C1" s="266"/>
      <c r="D1" s="266"/>
      <c r="E1" s="266"/>
      <c r="F1" s="266"/>
      <c r="G1" s="266"/>
      <c r="H1" s="266"/>
    </row>
    <row r="2" spans="1:8" ht="24.95" customHeight="1" x14ac:dyDescent="0.35">
      <c r="A2" s="267" t="s">
        <v>58</v>
      </c>
      <c r="B2" s="267"/>
      <c r="C2" s="267"/>
      <c r="D2" s="267"/>
      <c r="E2" s="267"/>
      <c r="F2" s="267"/>
      <c r="G2" s="267"/>
      <c r="H2" s="267"/>
    </row>
    <row r="3" spans="1:8" ht="24.95" customHeight="1" x14ac:dyDescent="0.2">
      <c r="A3" s="268" t="s">
        <v>163</v>
      </c>
      <c r="B3" s="268"/>
      <c r="C3" s="268"/>
      <c r="D3" s="268"/>
      <c r="E3" s="268"/>
      <c r="F3" s="268"/>
      <c r="G3" s="268"/>
      <c r="H3" s="268"/>
    </row>
    <row r="4" spans="1:8" ht="24.95" customHeight="1" x14ac:dyDescent="0.2">
      <c r="A4" s="269" t="s">
        <v>312</v>
      </c>
      <c r="B4" s="269"/>
      <c r="C4" s="269"/>
      <c r="D4" s="269"/>
      <c r="E4" s="269"/>
      <c r="F4" s="269"/>
      <c r="G4" s="269"/>
      <c r="H4" s="269"/>
    </row>
    <row r="5" spans="1:8" ht="24.95" customHeight="1" x14ac:dyDescent="0.2">
      <c r="A5" s="243"/>
      <c r="B5" s="243"/>
      <c r="C5" s="243"/>
      <c r="D5" s="243"/>
      <c r="E5" s="243"/>
      <c r="F5" s="243"/>
      <c r="G5" s="243"/>
      <c r="H5" s="243"/>
    </row>
    <row r="6" spans="1:8" ht="24.95" customHeight="1" x14ac:dyDescent="0.2">
      <c r="A6" s="277" t="s">
        <v>57</v>
      </c>
      <c r="B6" s="251"/>
      <c r="C6" s="251"/>
      <c r="D6" s="251"/>
      <c r="E6" s="251"/>
      <c r="F6" s="251"/>
      <c r="G6" s="251"/>
      <c r="H6" s="251"/>
    </row>
    <row r="7" spans="1:8" s="1" customFormat="1" ht="24.95" customHeight="1" x14ac:dyDescent="0.2">
      <c r="A7" s="253" t="s">
        <v>55</v>
      </c>
      <c r="B7" s="254"/>
      <c r="C7" s="274" t="s">
        <v>235</v>
      </c>
      <c r="D7" s="275"/>
      <c r="E7" s="260" t="s">
        <v>163</v>
      </c>
      <c r="F7" s="262" t="s">
        <v>57</v>
      </c>
      <c r="G7" s="285" t="s">
        <v>15</v>
      </c>
      <c r="H7" s="255" t="s">
        <v>16</v>
      </c>
    </row>
    <row r="8" spans="1:8" s="1" customFormat="1" ht="24.95" customHeight="1" x14ac:dyDescent="0.2">
      <c r="A8" s="7" t="s">
        <v>14</v>
      </c>
      <c r="B8" s="8" t="s">
        <v>35</v>
      </c>
      <c r="C8" s="8" t="s">
        <v>13</v>
      </c>
      <c r="D8" s="8" t="s">
        <v>12</v>
      </c>
      <c r="E8" s="261"/>
      <c r="F8" s="263"/>
      <c r="G8" s="286"/>
      <c r="H8" s="256"/>
    </row>
    <row r="9" spans="1:8" s="1" customFormat="1" ht="24.95" customHeight="1" x14ac:dyDescent="0.2">
      <c r="A9" s="14">
        <v>0</v>
      </c>
      <c r="B9" s="14"/>
      <c r="C9" s="14"/>
      <c r="D9" s="20"/>
      <c r="E9" s="20" t="s">
        <v>120</v>
      </c>
      <c r="F9" s="20" t="s">
        <v>121</v>
      </c>
      <c r="G9" s="21">
        <v>28</v>
      </c>
      <c r="H9" s="3">
        <f>A9*G9</f>
        <v>0</v>
      </c>
    </row>
    <row r="10" spans="1:8" s="1" customFormat="1" ht="24.95" customHeight="1" x14ac:dyDescent="0.2">
      <c r="A10" s="14">
        <v>0</v>
      </c>
      <c r="B10" s="14"/>
      <c r="C10" s="14"/>
      <c r="D10" s="20"/>
      <c r="E10" s="20" t="s">
        <v>122</v>
      </c>
      <c r="F10" s="20" t="s">
        <v>121</v>
      </c>
      <c r="G10" s="21">
        <v>69</v>
      </c>
      <c r="H10" s="3">
        <f>A10*G10</f>
        <v>0</v>
      </c>
    </row>
    <row r="11" spans="1:8" s="1" customFormat="1" ht="24.95" customHeight="1" x14ac:dyDescent="0.2">
      <c r="A11" s="14">
        <v>0</v>
      </c>
      <c r="B11" s="14"/>
      <c r="C11" s="14"/>
      <c r="D11" s="20"/>
      <c r="E11" s="20" t="s">
        <v>123</v>
      </c>
      <c r="F11" s="20" t="s">
        <v>121</v>
      </c>
      <c r="G11" s="21">
        <v>19.989999999999998</v>
      </c>
      <c r="H11" s="3">
        <f>A11*G11</f>
        <v>0</v>
      </c>
    </row>
    <row r="12" spans="1:8" ht="24.95" customHeight="1" x14ac:dyDescent="0.35">
      <c r="A12" s="281" t="s">
        <v>319</v>
      </c>
      <c r="B12" s="281"/>
      <c r="C12" s="281"/>
      <c r="D12" s="281"/>
      <c r="E12" s="281"/>
      <c r="F12" s="281"/>
      <c r="G12" s="281"/>
      <c r="H12" s="54">
        <f>SUM(H9:H11)</f>
        <v>0</v>
      </c>
    </row>
    <row r="13" spans="1:8" ht="24.95" customHeight="1" x14ac:dyDescent="0.2">
      <c r="A13" s="277" t="s">
        <v>57</v>
      </c>
      <c r="B13" s="251"/>
      <c r="C13" s="251"/>
      <c r="D13" s="251"/>
      <c r="E13" s="251"/>
      <c r="F13" s="251"/>
      <c r="G13" s="251"/>
      <c r="H13" s="251"/>
    </row>
  </sheetData>
  <sheetProtection sheet="1" objects="1" scenarios="1" selectLockedCells="1"/>
  <mergeCells count="14">
    <mergeCell ref="A13:H13"/>
    <mergeCell ref="A7:B7"/>
    <mergeCell ref="C7:D7"/>
    <mergeCell ref="A1:H1"/>
    <mergeCell ref="A12:G12"/>
    <mergeCell ref="A2:H2"/>
    <mergeCell ref="A3:H3"/>
    <mergeCell ref="A4:H4"/>
    <mergeCell ref="A5:H5"/>
    <mergeCell ref="A6:H6"/>
    <mergeCell ref="H7:H8"/>
    <mergeCell ref="F7:F8"/>
    <mergeCell ref="G7:G8"/>
    <mergeCell ref="E7:E8"/>
  </mergeCells>
  <phoneticPr fontId="26" type="noConversion"/>
  <hyperlinks>
    <hyperlink ref="F7" location="Order_Summary" display="Summary" xr:uid="{00000000-0004-0000-1800-000000000000}"/>
    <hyperlink ref="A7:B7" location="Table_of_Contents" display="Back to Table of Contents" xr:uid="{00000000-0004-0000-1800-000001000000}"/>
    <hyperlink ref="C7:D7" location="Add_Items" display="Add Items" xr:uid="{00000000-0004-0000-1800-000002000000}"/>
    <hyperlink ref="A6:E6" location="Summary" display="Summary" xr:uid="{00000000-0004-0000-1800-000003000000}"/>
    <hyperlink ref="A13:E13" location="Summary" display="Summary" xr:uid="{00000000-0004-0000-1800-000004000000}"/>
  </hyperlink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12"/>
  <sheetViews>
    <sheetView showZeros="0" zoomScale="60" workbookViewId="0">
      <selection activeCell="A6" sqref="A6:H6"/>
    </sheetView>
  </sheetViews>
  <sheetFormatPr defaultRowHeight="12.75" x14ac:dyDescent="0.2"/>
  <cols>
    <col min="1" max="1" width="23.140625" customWidth="1"/>
    <col min="2" max="2" width="21" customWidth="1"/>
    <col min="3" max="3" width="27" customWidth="1"/>
    <col min="4" max="4" width="25.28515625" customWidth="1"/>
    <col min="5" max="5" width="80.5703125" customWidth="1"/>
    <col min="6" max="6" width="27.7109375" customWidth="1"/>
    <col min="7" max="7" width="40.5703125" customWidth="1"/>
    <col min="8" max="8" width="37.7109375" customWidth="1"/>
  </cols>
  <sheetData>
    <row r="1" spans="1:8" ht="37.5" customHeight="1" x14ac:dyDescent="0.2">
      <c r="A1" s="266" t="s">
        <v>1</v>
      </c>
      <c r="B1" s="266"/>
      <c r="C1" s="266"/>
      <c r="D1" s="266"/>
      <c r="E1" s="266"/>
      <c r="F1" s="266"/>
      <c r="G1" s="266"/>
      <c r="H1" s="266"/>
    </row>
    <row r="2" spans="1:8" ht="24.95" customHeight="1" x14ac:dyDescent="0.35">
      <c r="A2" s="267" t="s">
        <v>58</v>
      </c>
      <c r="B2" s="267"/>
      <c r="C2" s="267"/>
      <c r="D2" s="267"/>
      <c r="E2" s="267"/>
      <c r="F2" s="267"/>
      <c r="G2" s="267"/>
      <c r="H2" s="267"/>
    </row>
    <row r="3" spans="1:8" ht="24.95" customHeight="1" x14ac:dyDescent="0.2">
      <c r="A3" s="268" t="s">
        <v>162</v>
      </c>
      <c r="B3" s="268"/>
      <c r="C3" s="268"/>
      <c r="D3" s="268"/>
      <c r="E3" s="268"/>
      <c r="F3" s="268"/>
      <c r="G3" s="268"/>
      <c r="H3" s="268"/>
    </row>
    <row r="4" spans="1:8" ht="24.95" customHeight="1" x14ac:dyDescent="0.2">
      <c r="A4" s="269" t="s">
        <v>312</v>
      </c>
      <c r="B4" s="269"/>
      <c r="C4" s="269"/>
      <c r="D4" s="269"/>
      <c r="E4" s="269"/>
      <c r="F4" s="269"/>
      <c r="G4" s="269"/>
      <c r="H4" s="269"/>
    </row>
    <row r="5" spans="1:8" ht="24.95" customHeight="1" x14ac:dyDescent="0.2">
      <c r="A5" s="243"/>
      <c r="B5" s="243"/>
      <c r="C5" s="243"/>
      <c r="D5" s="243"/>
      <c r="E5" s="243"/>
      <c r="F5" s="243"/>
      <c r="G5" s="243"/>
      <c r="H5" s="243"/>
    </row>
    <row r="6" spans="1:8" ht="24.95" customHeight="1" x14ac:dyDescent="0.2">
      <c r="A6" s="277" t="s">
        <v>57</v>
      </c>
      <c r="B6" s="251"/>
      <c r="C6" s="251"/>
      <c r="D6" s="251"/>
      <c r="E6" s="251"/>
      <c r="F6" s="251"/>
      <c r="G6" s="251"/>
      <c r="H6" s="251"/>
    </row>
    <row r="7" spans="1:8" s="1" customFormat="1" ht="24.95" customHeight="1" x14ac:dyDescent="0.2">
      <c r="A7" s="253" t="s">
        <v>55</v>
      </c>
      <c r="B7" s="254"/>
      <c r="C7" s="274" t="s">
        <v>235</v>
      </c>
      <c r="D7" s="275"/>
      <c r="E7" s="260" t="s">
        <v>162</v>
      </c>
      <c r="F7" s="262" t="s">
        <v>57</v>
      </c>
      <c r="G7" s="264" t="s">
        <v>15</v>
      </c>
      <c r="H7" s="255" t="s">
        <v>16</v>
      </c>
    </row>
    <row r="8" spans="1:8" s="1" customFormat="1" ht="24.95" customHeight="1" x14ac:dyDescent="0.2">
      <c r="A8" s="7" t="s">
        <v>14</v>
      </c>
      <c r="B8" s="8" t="s">
        <v>35</v>
      </c>
      <c r="C8" s="8" t="s">
        <v>13</v>
      </c>
      <c r="D8" s="8" t="s">
        <v>12</v>
      </c>
      <c r="E8" s="261"/>
      <c r="F8" s="263"/>
      <c r="G8" s="265"/>
      <c r="H8" s="256"/>
    </row>
    <row r="9" spans="1:8" s="1" customFormat="1" ht="24.95" customHeight="1" x14ac:dyDescent="0.2">
      <c r="A9" s="14">
        <v>0</v>
      </c>
      <c r="B9" s="14"/>
      <c r="C9" s="14"/>
      <c r="D9" s="20"/>
      <c r="E9" s="20" t="s">
        <v>118</v>
      </c>
      <c r="F9" s="20" t="s">
        <v>16</v>
      </c>
      <c r="G9" s="21">
        <v>19.989999999999998</v>
      </c>
      <c r="H9" s="3">
        <f>A9*G9</f>
        <v>0</v>
      </c>
    </row>
    <row r="10" spans="1:8" s="1" customFormat="1" ht="24.95" customHeight="1" x14ac:dyDescent="0.2">
      <c r="A10" s="14">
        <v>0</v>
      </c>
      <c r="B10" s="14"/>
      <c r="C10" s="14"/>
      <c r="D10" s="20"/>
      <c r="E10" s="20" t="s">
        <v>119</v>
      </c>
      <c r="F10" s="20" t="s">
        <v>16</v>
      </c>
      <c r="G10" s="21">
        <v>10.99</v>
      </c>
      <c r="H10" s="3">
        <f>A10*G10</f>
        <v>0</v>
      </c>
    </row>
    <row r="11" spans="1:8" ht="24.95" customHeight="1" x14ac:dyDescent="0.35">
      <c r="A11" s="281" t="s">
        <v>319</v>
      </c>
      <c r="B11" s="281"/>
      <c r="C11" s="281"/>
      <c r="D11" s="281"/>
      <c r="E11" s="281"/>
      <c r="F11" s="281"/>
      <c r="G11" s="281"/>
      <c r="H11" s="54">
        <f>SUM(H9:H10)</f>
        <v>0</v>
      </c>
    </row>
    <row r="12" spans="1:8" ht="24.95" customHeight="1" x14ac:dyDescent="0.2">
      <c r="A12" s="277" t="s">
        <v>57</v>
      </c>
      <c r="B12" s="251"/>
      <c r="C12" s="251"/>
      <c r="D12" s="251"/>
      <c r="E12" s="251"/>
      <c r="F12" s="251"/>
      <c r="G12" s="251"/>
      <c r="H12" s="251"/>
    </row>
  </sheetData>
  <sheetProtection sheet="1" objects="1" scenarios="1" selectLockedCells="1"/>
  <mergeCells count="14">
    <mergeCell ref="A1:H1"/>
    <mergeCell ref="A2:H2"/>
    <mergeCell ref="A3:H3"/>
    <mergeCell ref="A4:H4"/>
    <mergeCell ref="A5:H5"/>
    <mergeCell ref="A11:G11"/>
    <mergeCell ref="A12:H12"/>
    <mergeCell ref="H7:H8"/>
    <mergeCell ref="E7:E8"/>
    <mergeCell ref="A6:H6"/>
    <mergeCell ref="A7:B7"/>
    <mergeCell ref="C7:D7"/>
    <mergeCell ref="F7:F8"/>
    <mergeCell ref="G7:G8"/>
  </mergeCells>
  <phoneticPr fontId="26" type="noConversion"/>
  <hyperlinks>
    <hyperlink ref="F7" location="Order_Summary" display="Summary" xr:uid="{00000000-0004-0000-1900-000000000000}"/>
    <hyperlink ref="A7:B7" location="Table_of_Contents" display="Back to Table of Contents" xr:uid="{00000000-0004-0000-1900-000001000000}"/>
    <hyperlink ref="C7:D7" location="Add_Items" display="Add Items" xr:uid="{00000000-0004-0000-1900-000002000000}"/>
    <hyperlink ref="A6:E6" location="Summary" display="Summary" xr:uid="{00000000-0004-0000-1900-000003000000}"/>
    <hyperlink ref="A12:E12" location="Summary" display="Summary" xr:uid="{00000000-0004-0000-1900-000004000000}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39"/>
  <sheetViews>
    <sheetView showZeros="0" topLeftCell="A19" zoomScale="60" workbookViewId="0">
      <selection activeCell="B18" sqref="B18"/>
    </sheetView>
  </sheetViews>
  <sheetFormatPr defaultRowHeight="12.75" x14ac:dyDescent="0.2"/>
  <cols>
    <col min="1" max="1" width="21" customWidth="1"/>
    <col min="2" max="2" width="25.28515625" customWidth="1"/>
    <col min="3" max="3" width="22.42578125" customWidth="1"/>
    <col min="4" max="4" width="22.7109375" customWidth="1"/>
    <col min="5" max="5" width="77.42578125" customWidth="1"/>
    <col min="6" max="6" width="33" customWidth="1"/>
    <col min="7" max="7" width="29.5703125" customWidth="1"/>
    <col min="8" max="8" width="38.85546875" customWidth="1"/>
  </cols>
  <sheetData>
    <row r="1" spans="1:8" ht="37.5" customHeight="1" x14ac:dyDescent="0.2">
      <c r="A1" s="266" t="s">
        <v>1</v>
      </c>
      <c r="B1" s="266"/>
      <c r="C1" s="266"/>
      <c r="D1" s="266"/>
      <c r="E1" s="266"/>
      <c r="F1" s="266"/>
      <c r="G1" s="266"/>
      <c r="H1" s="266"/>
    </row>
    <row r="2" spans="1:8" ht="24.95" customHeight="1" x14ac:dyDescent="0.35">
      <c r="A2" s="267" t="s">
        <v>58</v>
      </c>
      <c r="B2" s="267"/>
      <c r="C2" s="267"/>
      <c r="D2" s="267"/>
      <c r="E2" s="267"/>
      <c r="F2" s="267"/>
      <c r="G2" s="267"/>
      <c r="H2" s="267"/>
    </row>
    <row r="3" spans="1:8" ht="24.95" customHeight="1" x14ac:dyDescent="0.2">
      <c r="A3" s="268" t="s">
        <v>322</v>
      </c>
      <c r="B3" s="268"/>
      <c r="C3" s="268"/>
      <c r="D3" s="268"/>
      <c r="E3" s="268"/>
      <c r="F3" s="268"/>
      <c r="G3" s="268"/>
      <c r="H3" s="268"/>
    </row>
    <row r="4" spans="1:8" ht="24.95" customHeight="1" x14ac:dyDescent="0.2">
      <c r="A4" s="269" t="s">
        <v>312</v>
      </c>
      <c r="B4" s="269"/>
      <c r="C4" s="269"/>
      <c r="D4" s="269"/>
      <c r="E4" s="269"/>
      <c r="F4" s="269"/>
      <c r="G4" s="269"/>
      <c r="H4" s="269"/>
    </row>
    <row r="5" spans="1:8" ht="24.95" customHeight="1" x14ac:dyDescent="0.2">
      <c r="A5" s="243"/>
      <c r="B5" s="243"/>
      <c r="C5" s="243"/>
      <c r="D5" s="243"/>
      <c r="E5" s="243"/>
      <c r="F5" s="243"/>
      <c r="G5" s="243"/>
      <c r="H5" s="243"/>
    </row>
    <row r="6" spans="1:8" ht="24.95" customHeight="1" x14ac:dyDescent="0.2">
      <c r="A6" s="277" t="s">
        <v>57</v>
      </c>
      <c r="B6" s="251"/>
      <c r="C6" s="251"/>
      <c r="D6" s="251"/>
      <c r="E6" s="251"/>
      <c r="F6" s="251"/>
      <c r="G6" s="251"/>
      <c r="H6" s="251"/>
    </row>
    <row r="7" spans="1:8" s="1" customFormat="1" ht="24.95" customHeight="1" x14ac:dyDescent="0.2">
      <c r="A7" s="253" t="s">
        <v>55</v>
      </c>
      <c r="B7" s="254"/>
      <c r="C7" s="274" t="s">
        <v>235</v>
      </c>
      <c r="D7" s="275"/>
      <c r="E7" s="260" t="s">
        <v>158</v>
      </c>
      <c r="F7" s="262" t="s">
        <v>57</v>
      </c>
      <c r="G7" s="264" t="s">
        <v>15</v>
      </c>
      <c r="H7" s="255" t="s">
        <v>16</v>
      </c>
    </row>
    <row r="8" spans="1:8" s="1" customFormat="1" ht="24.95" customHeight="1" x14ac:dyDescent="0.2">
      <c r="A8" s="7" t="s">
        <v>14</v>
      </c>
      <c r="B8" s="8" t="s">
        <v>35</v>
      </c>
      <c r="C8" s="8" t="s">
        <v>13</v>
      </c>
      <c r="D8" s="8" t="s">
        <v>12</v>
      </c>
      <c r="E8" s="261"/>
      <c r="F8" s="263"/>
      <c r="G8" s="265"/>
      <c r="H8" s="256"/>
    </row>
    <row r="9" spans="1:8" s="1" customFormat="1" ht="24.95" customHeight="1" x14ac:dyDescent="0.2">
      <c r="A9" s="14">
        <v>0</v>
      </c>
      <c r="B9" s="14"/>
      <c r="C9" s="14"/>
      <c r="D9" s="20"/>
      <c r="E9" s="20" t="s">
        <v>116</v>
      </c>
      <c r="F9" s="14" t="s">
        <v>115</v>
      </c>
      <c r="G9" s="21">
        <v>8</v>
      </c>
      <c r="H9" s="3">
        <f t="shared" ref="H9:H37" si="0">A9*G9</f>
        <v>0</v>
      </c>
    </row>
    <row r="10" spans="1:8" s="1" customFormat="1" ht="24.95" customHeight="1" x14ac:dyDescent="0.2">
      <c r="A10" s="14"/>
      <c r="B10" s="14"/>
      <c r="C10" s="14"/>
      <c r="D10" s="20"/>
      <c r="E10" s="20" t="s">
        <v>241</v>
      </c>
      <c r="F10" s="14"/>
      <c r="G10" s="21">
        <v>2.99</v>
      </c>
      <c r="H10" s="3">
        <f t="shared" si="0"/>
        <v>0</v>
      </c>
    </row>
    <row r="11" spans="1:8" s="1" customFormat="1" ht="24.95" customHeight="1" x14ac:dyDescent="0.2">
      <c r="A11" s="14">
        <v>0</v>
      </c>
      <c r="B11" s="14"/>
      <c r="C11" s="14"/>
      <c r="D11" s="20"/>
      <c r="E11" s="20" t="s">
        <v>117</v>
      </c>
      <c r="F11" s="14"/>
      <c r="G11" s="21">
        <v>4.99</v>
      </c>
      <c r="H11" s="3">
        <f t="shared" si="0"/>
        <v>0</v>
      </c>
    </row>
    <row r="12" spans="1:8" s="1" customFormat="1" ht="24.95" customHeight="1" x14ac:dyDescent="0.2">
      <c r="A12" s="14">
        <v>0</v>
      </c>
      <c r="B12" s="14"/>
      <c r="C12" s="14"/>
      <c r="D12" s="20"/>
      <c r="E12" s="20" t="s">
        <v>124</v>
      </c>
      <c r="F12" s="295" t="s">
        <v>228</v>
      </c>
      <c r="G12" s="21">
        <v>20.99</v>
      </c>
      <c r="H12" s="3">
        <f t="shared" si="0"/>
        <v>0</v>
      </c>
    </row>
    <row r="13" spans="1:8" s="1" customFormat="1" ht="24.95" customHeight="1" x14ac:dyDescent="0.2">
      <c r="A13" s="14">
        <v>0</v>
      </c>
      <c r="B13" s="14"/>
      <c r="C13" s="14"/>
      <c r="D13" s="20"/>
      <c r="E13" s="20" t="s">
        <v>125</v>
      </c>
      <c r="F13" s="297"/>
      <c r="G13" s="21">
        <v>20.99</v>
      </c>
      <c r="H13" s="3">
        <f t="shared" si="0"/>
        <v>0</v>
      </c>
    </row>
    <row r="14" spans="1:8" s="1" customFormat="1" ht="24.95" customHeight="1" x14ac:dyDescent="0.2">
      <c r="A14" s="14">
        <v>0</v>
      </c>
      <c r="B14" s="14"/>
      <c r="C14" s="14"/>
      <c r="D14" s="20"/>
      <c r="E14" s="20" t="s">
        <v>126</v>
      </c>
      <c r="F14" s="14"/>
      <c r="G14" s="21">
        <v>16</v>
      </c>
      <c r="H14" s="3">
        <f t="shared" si="0"/>
        <v>0</v>
      </c>
    </row>
    <row r="15" spans="1:8" s="1" customFormat="1" ht="24.95" customHeight="1" x14ac:dyDescent="0.2">
      <c r="A15" s="14">
        <v>0</v>
      </c>
      <c r="B15" s="14"/>
      <c r="C15" s="14"/>
      <c r="D15" s="20"/>
      <c r="E15" s="20" t="s">
        <v>127</v>
      </c>
      <c r="F15" s="14" t="s">
        <v>228</v>
      </c>
      <c r="G15" s="21">
        <v>3.25</v>
      </c>
      <c r="H15" s="3">
        <f t="shared" si="0"/>
        <v>0</v>
      </c>
    </row>
    <row r="16" spans="1:8" s="1" customFormat="1" ht="24.95" customHeight="1" x14ac:dyDescent="0.2">
      <c r="A16" s="14">
        <v>0</v>
      </c>
      <c r="B16" s="14"/>
      <c r="C16" s="14"/>
      <c r="D16" s="20"/>
      <c r="E16" s="20" t="s">
        <v>128</v>
      </c>
      <c r="F16" s="14"/>
      <c r="G16" s="21">
        <v>11.99</v>
      </c>
      <c r="H16" s="3">
        <f t="shared" si="0"/>
        <v>0</v>
      </c>
    </row>
    <row r="17" spans="1:8" s="1" customFormat="1" ht="24.95" customHeight="1" x14ac:dyDescent="0.2">
      <c r="A17" s="14">
        <v>0</v>
      </c>
      <c r="B17" s="14"/>
      <c r="C17" s="14"/>
      <c r="D17" s="20"/>
      <c r="E17" s="20" t="s">
        <v>129</v>
      </c>
      <c r="F17" s="14"/>
      <c r="G17" s="21">
        <v>22.99</v>
      </c>
      <c r="H17" s="3">
        <f t="shared" si="0"/>
        <v>0</v>
      </c>
    </row>
    <row r="18" spans="1:8" s="1" customFormat="1" ht="24.95" customHeight="1" x14ac:dyDescent="0.2">
      <c r="A18" s="14">
        <v>0</v>
      </c>
      <c r="B18" s="14"/>
      <c r="C18" s="14"/>
      <c r="D18" s="20"/>
      <c r="E18" s="49" t="s">
        <v>155</v>
      </c>
      <c r="F18" s="91" t="s">
        <v>228</v>
      </c>
      <c r="G18" s="21">
        <v>11.75</v>
      </c>
      <c r="H18" s="3">
        <f t="shared" si="0"/>
        <v>0</v>
      </c>
    </row>
    <row r="19" spans="1:8" s="1" customFormat="1" ht="24.95" customHeight="1" x14ac:dyDescent="0.2">
      <c r="A19" s="14">
        <v>0</v>
      </c>
      <c r="B19" s="14"/>
      <c r="C19" s="14"/>
      <c r="D19" s="20"/>
      <c r="E19" s="49" t="s">
        <v>156</v>
      </c>
      <c r="F19" s="14"/>
      <c r="G19" s="21">
        <v>1.7</v>
      </c>
      <c r="H19" s="3">
        <f t="shared" si="0"/>
        <v>0</v>
      </c>
    </row>
    <row r="20" spans="1:8" s="1" customFormat="1" ht="24.95" customHeight="1" x14ac:dyDescent="0.2">
      <c r="A20" s="14">
        <v>0</v>
      </c>
      <c r="B20" s="14"/>
      <c r="C20" s="14"/>
      <c r="D20" s="20"/>
      <c r="E20" s="49" t="s">
        <v>157</v>
      </c>
      <c r="F20" s="14"/>
      <c r="G20" s="21">
        <v>2.19</v>
      </c>
      <c r="H20" s="3">
        <f t="shared" si="0"/>
        <v>0</v>
      </c>
    </row>
    <row r="21" spans="1:8" s="1" customFormat="1" ht="24.95" customHeight="1" x14ac:dyDescent="0.2">
      <c r="A21" s="14">
        <v>0</v>
      </c>
      <c r="B21" s="14"/>
      <c r="C21" s="14" t="s">
        <v>314</v>
      </c>
      <c r="D21" s="20"/>
      <c r="E21" s="49" t="s">
        <v>372</v>
      </c>
      <c r="F21" s="14"/>
      <c r="G21" s="21">
        <v>3.25</v>
      </c>
      <c r="H21" s="3">
        <f t="shared" si="0"/>
        <v>0</v>
      </c>
    </row>
    <row r="22" spans="1:8" s="1" customFormat="1" ht="24.95" customHeight="1" x14ac:dyDescent="0.2">
      <c r="A22" s="14">
        <v>0</v>
      </c>
      <c r="B22" s="14"/>
      <c r="C22" s="14" t="s">
        <v>313</v>
      </c>
      <c r="D22" s="20"/>
      <c r="E22" s="49" t="s">
        <v>372</v>
      </c>
      <c r="F22" s="14"/>
      <c r="G22" s="21">
        <v>3.25</v>
      </c>
      <c r="H22" s="3">
        <f t="shared" si="0"/>
        <v>0</v>
      </c>
    </row>
    <row r="23" spans="1:8" s="1" customFormat="1" ht="24.95" customHeight="1" x14ac:dyDescent="0.2">
      <c r="A23" s="14">
        <v>0</v>
      </c>
      <c r="B23" s="14"/>
      <c r="C23" s="14"/>
      <c r="D23" s="20"/>
      <c r="E23" s="49" t="s">
        <v>159</v>
      </c>
      <c r="F23" s="14"/>
      <c r="G23" s="21">
        <v>12.99</v>
      </c>
      <c r="H23" s="3">
        <f t="shared" si="0"/>
        <v>0</v>
      </c>
    </row>
    <row r="24" spans="1:8" s="1" customFormat="1" ht="24.95" customHeight="1" x14ac:dyDescent="0.2">
      <c r="A24" s="14">
        <v>0</v>
      </c>
      <c r="B24" s="14"/>
      <c r="C24" s="14"/>
      <c r="D24" s="20"/>
      <c r="E24" s="49" t="s">
        <v>173</v>
      </c>
      <c r="F24" s="14"/>
      <c r="G24" s="21">
        <v>24.95</v>
      </c>
      <c r="H24" s="3">
        <f t="shared" si="0"/>
        <v>0</v>
      </c>
    </row>
    <row r="25" spans="1:8" s="1" customFormat="1" ht="24.95" customHeight="1" x14ac:dyDescent="0.2">
      <c r="A25" s="14">
        <v>0</v>
      </c>
      <c r="B25" s="14"/>
      <c r="C25" s="14"/>
      <c r="D25" s="20"/>
      <c r="E25" s="49" t="s">
        <v>193</v>
      </c>
      <c r="F25" s="14"/>
      <c r="G25" s="21">
        <v>13.49</v>
      </c>
      <c r="H25" s="3">
        <f t="shared" si="0"/>
        <v>0</v>
      </c>
    </row>
    <row r="26" spans="1:8" s="1" customFormat="1" ht="24.95" customHeight="1" x14ac:dyDescent="0.2">
      <c r="A26" s="14">
        <v>0</v>
      </c>
      <c r="B26" s="14"/>
      <c r="C26" s="14"/>
      <c r="D26" s="20"/>
      <c r="E26" s="49" t="s">
        <v>208</v>
      </c>
      <c r="F26" s="14"/>
      <c r="G26" s="21">
        <v>2.35</v>
      </c>
      <c r="H26" s="3">
        <f t="shared" si="0"/>
        <v>0</v>
      </c>
    </row>
    <row r="27" spans="1:8" s="1" customFormat="1" ht="24.95" customHeight="1" x14ac:dyDescent="0.2">
      <c r="A27" s="14">
        <v>0</v>
      </c>
      <c r="B27" s="14"/>
      <c r="C27" s="14"/>
      <c r="D27" s="20"/>
      <c r="E27" s="49" t="s">
        <v>194</v>
      </c>
      <c r="F27" s="14"/>
      <c r="G27" s="21">
        <v>0.39</v>
      </c>
      <c r="H27" s="3">
        <f t="shared" si="0"/>
        <v>0</v>
      </c>
    </row>
    <row r="28" spans="1:8" s="1" customFormat="1" ht="24.95" customHeight="1" x14ac:dyDescent="0.2">
      <c r="A28" s="14">
        <v>0</v>
      </c>
      <c r="B28" s="14"/>
      <c r="C28" s="14"/>
      <c r="D28" s="20"/>
      <c r="E28" s="49" t="s">
        <v>195</v>
      </c>
      <c r="F28" s="14"/>
      <c r="G28" s="21">
        <v>0.55000000000000004</v>
      </c>
      <c r="H28" s="3">
        <f t="shared" si="0"/>
        <v>0</v>
      </c>
    </row>
    <row r="29" spans="1:8" s="1" customFormat="1" ht="24.95" customHeight="1" x14ac:dyDescent="0.2">
      <c r="A29" s="14">
        <v>0</v>
      </c>
      <c r="B29" s="14"/>
      <c r="C29" s="14"/>
      <c r="D29" s="20"/>
      <c r="E29" s="49" t="s">
        <v>196</v>
      </c>
      <c r="F29" s="14"/>
      <c r="G29" s="21">
        <v>2.25</v>
      </c>
      <c r="H29" s="3">
        <f t="shared" si="0"/>
        <v>0</v>
      </c>
    </row>
    <row r="30" spans="1:8" s="1" customFormat="1" ht="24.95" customHeight="1" x14ac:dyDescent="0.2">
      <c r="A30" s="14">
        <v>0</v>
      </c>
      <c r="B30" s="14"/>
      <c r="C30" s="14"/>
      <c r="D30" s="20"/>
      <c r="E30" s="49" t="s">
        <v>197</v>
      </c>
      <c r="F30" s="14"/>
      <c r="G30" s="21">
        <v>1.99</v>
      </c>
      <c r="H30" s="3">
        <f t="shared" si="0"/>
        <v>0</v>
      </c>
    </row>
    <row r="31" spans="1:8" s="1" customFormat="1" ht="24.95" customHeight="1" x14ac:dyDescent="0.2">
      <c r="A31" s="14">
        <v>0</v>
      </c>
      <c r="B31" s="14"/>
      <c r="C31" s="14"/>
      <c r="D31" s="20"/>
      <c r="E31" s="49" t="s">
        <v>198</v>
      </c>
      <c r="F31" s="14"/>
      <c r="G31" s="21">
        <v>19.5</v>
      </c>
      <c r="H31" s="3">
        <f t="shared" si="0"/>
        <v>0</v>
      </c>
    </row>
    <row r="32" spans="1:8" s="1" customFormat="1" ht="24.95" customHeight="1" x14ac:dyDescent="0.2">
      <c r="A32" s="14">
        <v>0</v>
      </c>
      <c r="B32" s="14"/>
      <c r="C32" s="14"/>
      <c r="D32" s="20"/>
      <c r="E32" s="49" t="s">
        <v>199</v>
      </c>
      <c r="F32" s="14"/>
      <c r="G32" s="21">
        <v>4.99</v>
      </c>
      <c r="H32" s="3">
        <f t="shared" si="0"/>
        <v>0</v>
      </c>
    </row>
    <row r="33" spans="1:8" s="1" customFormat="1" ht="24.95" customHeight="1" x14ac:dyDescent="0.2">
      <c r="A33" s="14">
        <v>0</v>
      </c>
      <c r="B33" s="14"/>
      <c r="C33" s="14"/>
      <c r="D33" s="20"/>
      <c r="E33" s="49" t="s">
        <v>209</v>
      </c>
      <c r="F33" s="14"/>
      <c r="G33" s="21">
        <v>6.5</v>
      </c>
      <c r="H33" s="3">
        <f t="shared" si="0"/>
        <v>0</v>
      </c>
    </row>
    <row r="34" spans="1:8" s="1" customFormat="1" ht="24.95" customHeight="1" x14ac:dyDescent="0.2">
      <c r="A34" s="14">
        <v>0</v>
      </c>
      <c r="B34" s="14"/>
      <c r="C34" s="14"/>
      <c r="D34" s="20"/>
      <c r="E34" s="49" t="s">
        <v>200</v>
      </c>
      <c r="F34" s="14"/>
      <c r="G34" s="21">
        <v>1.49</v>
      </c>
      <c r="H34" s="3">
        <f t="shared" si="0"/>
        <v>0</v>
      </c>
    </row>
    <row r="35" spans="1:8" s="1" customFormat="1" ht="24.95" customHeight="1" x14ac:dyDescent="0.2">
      <c r="A35" s="14">
        <v>0</v>
      </c>
      <c r="B35" s="14"/>
      <c r="C35" s="14"/>
      <c r="D35" s="20"/>
      <c r="E35" s="49" t="s">
        <v>201</v>
      </c>
      <c r="F35" s="14"/>
      <c r="G35" s="21">
        <v>33.950000000000003</v>
      </c>
      <c r="H35" s="3">
        <f t="shared" si="0"/>
        <v>0</v>
      </c>
    </row>
    <row r="36" spans="1:8" s="1" customFormat="1" ht="24.95" customHeight="1" x14ac:dyDescent="0.2">
      <c r="A36" s="14">
        <v>0</v>
      </c>
      <c r="B36" s="14"/>
      <c r="C36" s="14"/>
      <c r="D36" s="20"/>
      <c r="E36" s="20" t="s">
        <v>202</v>
      </c>
      <c r="F36" s="14"/>
      <c r="G36" s="21">
        <v>19.989999999999998</v>
      </c>
      <c r="H36" s="3">
        <f t="shared" si="0"/>
        <v>0</v>
      </c>
    </row>
    <row r="37" spans="1:8" s="1" customFormat="1" ht="24.95" customHeight="1" x14ac:dyDescent="0.2">
      <c r="A37" s="14">
        <v>0</v>
      </c>
      <c r="B37" s="14">
        <v>0</v>
      </c>
      <c r="C37" s="14"/>
      <c r="D37" s="20"/>
      <c r="E37" s="20" t="s">
        <v>210</v>
      </c>
      <c r="F37" s="91" t="s">
        <v>228</v>
      </c>
      <c r="G37" s="21">
        <v>6.99</v>
      </c>
      <c r="H37" s="3">
        <f t="shared" si="0"/>
        <v>0</v>
      </c>
    </row>
    <row r="38" spans="1:8" ht="24.95" customHeight="1" x14ac:dyDescent="0.35">
      <c r="A38" s="287" t="s">
        <v>16</v>
      </c>
      <c r="B38" s="288"/>
      <c r="C38" s="288"/>
      <c r="D38" s="288"/>
      <c r="E38" s="288"/>
      <c r="F38" s="288"/>
      <c r="G38" s="289"/>
      <c r="H38" s="77">
        <f>SUM(H9:H37)</f>
        <v>0</v>
      </c>
    </row>
    <row r="39" spans="1:8" ht="24.95" customHeight="1" x14ac:dyDescent="0.2">
      <c r="A39" s="277" t="s">
        <v>57</v>
      </c>
      <c r="B39" s="251"/>
      <c r="C39" s="251"/>
      <c r="D39" s="251"/>
      <c r="E39" s="251"/>
      <c r="F39" s="251"/>
      <c r="G39" s="251"/>
      <c r="H39" s="251"/>
    </row>
  </sheetData>
  <mergeCells count="15">
    <mergeCell ref="A1:H1"/>
    <mergeCell ref="A2:H2"/>
    <mergeCell ref="A3:H3"/>
    <mergeCell ref="A4:H4"/>
    <mergeCell ref="A5:H5"/>
    <mergeCell ref="A39:H39"/>
    <mergeCell ref="F12:F13"/>
    <mergeCell ref="A38:G38"/>
    <mergeCell ref="A7:B7"/>
    <mergeCell ref="A6:H6"/>
    <mergeCell ref="H7:H8"/>
    <mergeCell ref="C7:D7"/>
    <mergeCell ref="E7:E8"/>
    <mergeCell ref="F7:F8"/>
    <mergeCell ref="G7:G8"/>
  </mergeCells>
  <phoneticPr fontId="26" type="noConversion"/>
  <hyperlinks>
    <hyperlink ref="F7" location="Order_Summary" display="Summary" xr:uid="{00000000-0004-0000-1A00-000000000000}"/>
    <hyperlink ref="A7:B7" location="Table_of_Contents" display="Back to Table of Contents" xr:uid="{00000000-0004-0000-1A00-000001000000}"/>
    <hyperlink ref="C7:D7" location="Add_Items" display="Add Items" xr:uid="{00000000-0004-0000-1A00-000002000000}"/>
    <hyperlink ref="A6:E6" location="Summary" display="Summary" xr:uid="{00000000-0004-0000-1A00-000003000000}"/>
    <hyperlink ref="F12:F13" r:id="rId1" display="Image" xr:uid="{00000000-0004-0000-1A00-000004000000}"/>
    <hyperlink ref="F18" r:id="rId2" xr:uid="{00000000-0004-0000-1A00-000005000000}"/>
    <hyperlink ref="F37" r:id="rId3" xr:uid="{00000000-0004-0000-1A00-000006000000}"/>
    <hyperlink ref="A39:E39" location="Summary" display="Summary" xr:uid="{00000000-0004-0000-1A00-000007000000}"/>
  </hyperlinks>
  <pageMargins left="0.75" right="0.75" top="1" bottom="1" header="0.5" footer="0.5"/>
  <pageSetup orientation="portrait" horizontalDpi="4294967293" verticalDpi="0" r:id="rId4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12"/>
  <sheetViews>
    <sheetView showZeros="0" zoomScale="60" workbookViewId="0">
      <selection activeCell="A12" sqref="A12:IV12"/>
    </sheetView>
  </sheetViews>
  <sheetFormatPr defaultRowHeight="12.75" x14ac:dyDescent="0.2"/>
  <cols>
    <col min="2" max="2" width="45.28515625" customWidth="1"/>
    <col min="3" max="3" width="15.140625" customWidth="1"/>
    <col min="4" max="4" width="17.42578125" customWidth="1"/>
    <col min="5" max="5" width="62.28515625" customWidth="1"/>
    <col min="6" max="6" width="53.85546875" customWidth="1"/>
    <col min="7" max="7" width="40.28515625" customWidth="1"/>
    <col min="8" max="8" width="32" customWidth="1"/>
  </cols>
  <sheetData>
    <row r="1" spans="1:8" ht="37.5" customHeight="1" x14ac:dyDescent="0.2">
      <c r="A1" s="266" t="s">
        <v>1</v>
      </c>
      <c r="B1" s="266"/>
      <c r="C1" s="266"/>
      <c r="D1" s="266"/>
      <c r="E1" s="266"/>
      <c r="F1" s="266"/>
      <c r="G1" s="266"/>
      <c r="H1" s="266"/>
    </row>
    <row r="2" spans="1:8" ht="24.95" customHeight="1" x14ac:dyDescent="0.35">
      <c r="A2" s="267" t="s">
        <v>58</v>
      </c>
      <c r="B2" s="267"/>
      <c r="C2" s="267"/>
      <c r="D2" s="267"/>
      <c r="E2" s="267"/>
      <c r="F2" s="267"/>
      <c r="G2" s="267"/>
      <c r="H2" s="267"/>
    </row>
    <row r="3" spans="1:8" ht="24.95" customHeight="1" x14ac:dyDescent="0.2">
      <c r="A3" s="268" t="s">
        <v>302</v>
      </c>
      <c r="B3" s="268"/>
      <c r="C3" s="268"/>
      <c r="D3" s="268"/>
      <c r="E3" s="268"/>
      <c r="F3" s="268"/>
      <c r="G3" s="268"/>
      <c r="H3" s="268"/>
    </row>
    <row r="4" spans="1:8" ht="24.95" customHeight="1" x14ac:dyDescent="0.2">
      <c r="A4" s="269" t="s">
        <v>312</v>
      </c>
      <c r="B4" s="269"/>
      <c r="C4" s="269"/>
      <c r="D4" s="269"/>
      <c r="E4" s="269"/>
      <c r="F4" s="269"/>
      <c r="G4" s="269"/>
      <c r="H4" s="269"/>
    </row>
    <row r="5" spans="1:8" ht="24.95" customHeight="1" x14ac:dyDescent="0.2">
      <c r="A5" s="243"/>
      <c r="B5" s="243"/>
      <c r="C5" s="243"/>
      <c r="D5" s="243"/>
      <c r="E5" s="243"/>
      <c r="F5" s="243"/>
      <c r="G5" s="243"/>
      <c r="H5" s="243"/>
    </row>
    <row r="6" spans="1:8" ht="24.95" customHeight="1" x14ac:dyDescent="0.2">
      <c r="A6" s="277" t="s">
        <v>57</v>
      </c>
      <c r="B6" s="251"/>
      <c r="C6" s="251"/>
      <c r="D6" s="251"/>
      <c r="E6" s="251"/>
      <c r="F6" s="251"/>
      <c r="G6" s="251"/>
      <c r="H6" s="251"/>
    </row>
    <row r="7" spans="1:8" s="1" customFormat="1" ht="24.95" customHeight="1" x14ac:dyDescent="0.2">
      <c r="A7" s="253" t="s">
        <v>55</v>
      </c>
      <c r="B7" s="254"/>
      <c r="C7" s="274" t="s">
        <v>235</v>
      </c>
      <c r="D7" s="275"/>
      <c r="E7" s="305" t="s">
        <v>302</v>
      </c>
      <c r="F7" s="262" t="s">
        <v>57</v>
      </c>
      <c r="G7" s="285" t="s">
        <v>15</v>
      </c>
      <c r="H7" s="255" t="s">
        <v>319</v>
      </c>
    </row>
    <row r="8" spans="1:8" s="1" customFormat="1" ht="24.95" customHeight="1" x14ac:dyDescent="0.2">
      <c r="A8" s="7" t="s">
        <v>14</v>
      </c>
      <c r="B8" s="8" t="s">
        <v>35</v>
      </c>
      <c r="C8" s="8" t="s">
        <v>13</v>
      </c>
      <c r="D8" s="8" t="s">
        <v>12</v>
      </c>
      <c r="E8" s="306"/>
      <c r="F8" s="263"/>
      <c r="G8" s="286"/>
      <c r="H8" s="256"/>
    </row>
    <row r="9" spans="1:8" s="1" customFormat="1" ht="24.95" customHeight="1" x14ac:dyDescent="0.2">
      <c r="A9" s="14">
        <v>0</v>
      </c>
      <c r="B9" s="14"/>
      <c r="C9" s="301"/>
      <c r="D9" s="302"/>
      <c r="E9" s="73" t="s">
        <v>303</v>
      </c>
      <c r="F9" s="27"/>
      <c r="G9" s="28">
        <v>172.25</v>
      </c>
      <c r="H9" s="3">
        <f>A9*G9</f>
        <v>0</v>
      </c>
    </row>
    <row r="10" spans="1:8" s="1" customFormat="1" ht="24.95" customHeight="1" x14ac:dyDescent="0.2">
      <c r="A10" s="72">
        <v>0</v>
      </c>
      <c r="B10" s="72"/>
      <c r="C10" s="303"/>
      <c r="D10" s="304"/>
      <c r="E10" s="86" t="s">
        <v>304</v>
      </c>
      <c r="F10" s="27"/>
      <c r="G10" s="28">
        <v>76.5</v>
      </c>
      <c r="H10" s="3">
        <f>A10*G10</f>
        <v>0</v>
      </c>
    </row>
    <row r="11" spans="1:8" s="1" customFormat="1" ht="24.95" customHeight="1" x14ac:dyDescent="0.2">
      <c r="A11" s="148" t="s">
        <v>319</v>
      </c>
      <c r="B11" s="148"/>
      <c r="C11" s="148"/>
      <c r="D11" s="148"/>
      <c r="E11" s="148"/>
      <c r="F11" s="148"/>
      <c r="G11" s="148"/>
      <c r="H11" s="4">
        <f>SUM(H9:H10)</f>
        <v>0</v>
      </c>
    </row>
    <row r="12" spans="1:8" ht="24.95" customHeight="1" x14ac:dyDescent="0.2">
      <c r="A12" s="277" t="s">
        <v>57</v>
      </c>
      <c r="B12" s="251"/>
      <c r="C12" s="251"/>
      <c r="D12" s="251"/>
      <c r="E12" s="251"/>
      <c r="F12" s="251"/>
      <c r="G12" s="251"/>
      <c r="H12" s="251"/>
    </row>
  </sheetData>
  <mergeCells count="15">
    <mergeCell ref="A1:H1"/>
    <mergeCell ref="A2:H2"/>
    <mergeCell ref="A3:H3"/>
    <mergeCell ref="A4:H4"/>
    <mergeCell ref="A5:H5"/>
    <mergeCell ref="A12:H12"/>
    <mergeCell ref="A11:G11"/>
    <mergeCell ref="C9:D10"/>
    <mergeCell ref="E7:E8"/>
    <mergeCell ref="A6:H6"/>
    <mergeCell ref="H7:H8"/>
    <mergeCell ref="A7:B7"/>
    <mergeCell ref="C7:D7"/>
    <mergeCell ref="F7:F8"/>
    <mergeCell ref="G7:G8"/>
  </mergeCells>
  <phoneticPr fontId="26" type="noConversion"/>
  <hyperlinks>
    <hyperlink ref="F7" location="Order_Summary" display="Summary" xr:uid="{00000000-0004-0000-1B00-000000000000}"/>
    <hyperlink ref="A7:B7" location="Table_of_Contents" display="Back to Table of Contents" xr:uid="{00000000-0004-0000-1B00-000001000000}"/>
    <hyperlink ref="C7:D7" location="Add_Items" display="Add Items" xr:uid="{00000000-0004-0000-1B00-000002000000}"/>
    <hyperlink ref="A6:E6" location="Summary" display="Summary" xr:uid="{00000000-0004-0000-1B00-000003000000}"/>
    <hyperlink ref="A12:E12" location="Summary" display="Summary" xr:uid="{00000000-0004-0000-1B00-000004000000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63"/>
  <sheetViews>
    <sheetView showZeros="0" topLeftCell="A22" zoomScale="60" workbookViewId="0">
      <selection activeCell="A41" sqref="A41:IV41"/>
    </sheetView>
  </sheetViews>
  <sheetFormatPr defaultRowHeight="12.75" x14ac:dyDescent="0.2"/>
  <cols>
    <col min="1" max="1" width="45.140625" customWidth="1"/>
    <col min="2" max="2" width="26.42578125" customWidth="1"/>
    <col min="3" max="3" width="24.42578125" customWidth="1"/>
    <col min="5" max="5" width="29.5703125" customWidth="1"/>
    <col min="6" max="6" width="60.7109375" customWidth="1"/>
    <col min="7" max="7" width="27" customWidth="1"/>
    <col min="8" max="8" width="31" customWidth="1"/>
    <col min="9" max="9" width="31.5703125" customWidth="1"/>
  </cols>
  <sheetData>
    <row r="1" spans="1:9" ht="37.5" customHeight="1" x14ac:dyDescent="0.2">
      <c r="A1" s="266" t="s">
        <v>1</v>
      </c>
      <c r="B1" s="266"/>
      <c r="C1" s="266"/>
      <c r="D1" s="266"/>
      <c r="E1" s="266"/>
      <c r="F1" s="266"/>
      <c r="G1" s="266"/>
      <c r="H1" s="266"/>
      <c r="I1" s="266"/>
    </row>
    <row r="2" spans="1:9" ht="24.95" customHeight="1" x14ac:dyDescent="0.35">
      <c r="A2" s="267" t="s">
        <v>58</v>
      </c>
      <c r="B2" s="267"/>
      <c r="C2" s="267"/>
      <c r="D2" s="267"/>
      <c r="E2" s="267"/>
      <c r="F2" s="267"/>
      <c r="G2" s="267"/>
      <c r="H2" s="267"/>
      <c r="I2" s="267"/>
    </row>
    <row r="3" spans="1:9" ht="24.95" customHeight="1" x14ac:dyDescent="0.2">
      <c r="A3" s="268" t="s">
        <v>324</v>
      </c>
      <c r="B3" s="268"/>
      <c r="C3" s="268"/>
      <c r="D3" s="268"/>
      <c r="E3" s="268"/>
      <c r="F3" s="268"/>
      <c r="G3" s="268"/>
      <c r="H3" s="268"/>
      <c r="I3" s="268"/>
    </row>
    <row r="4" spans="1:9" ht="24.95" customHeight="1" x14ac:dyDescent="0.2">
      <c r="A4" s="269" t="s">
        <v>312</v>
      </c>
      <c r="B4" s="269"/>
      <c r="C4" s="269"/>
      <c r="D4" s="269"/>
      <c r="E4" s="269"/>
      <c r="F4" s="269"/>
      <c r="G4" s="269"/>
      <c r="H4" s="269"/>
      <c r="I4" s="269"/>
    </row>
    <row r="5" spans="1:9" ht="24.95" customHeight="1" x14ac:dyDescent="0.2">
      <c r="A5" s="243"/>
      <c r="B5" s="243"/>
      <c r="C5" s="243"/>
      <c r="D5" s="243"/>
      <c r="E5" s="243"/>
      <c r="F5" s="243"/>
      <c r="G5" s="243"/>
      <c r="H5" s="243"/>
      <c r="I5" s="243"/>
    </row>
    <row r="6" spans="1:9" ht="24.95" customHeight="1" x14ac:dyDescent="0.2">
      <c r="A6" s="309" t="s">
        <v>57</v>
      </c>
      <c r="B6" s="310"/>
      <c r="C6" s="310"/>
      <c r="D6" s="310"/>
      <c r="E6" s="310"/>
      <c r="F6" s="310"/>
      <c r="G6" s="310"/>
      <c r="H6" s="310"/>
      <c r="I6" s="310"/>
    </row>
    <row r="7" spans="1:9" s="1" customFormat="1" ht="24.95" customHeight="1" x14ac:dyDescent="0.2">
      <c r="A7" s="311" t="s">
        <v>55</v>
      </c>
      <c r="B7" s="311"/>
      <c r="C7" s="98" t="s">
        <v>235</v>
      </c>
      <c r="D7" s="312" t="s">
        <v>324</v>
      </c>
      <c r="E7" s="312"/>
      <c r="F7" s="312"/>
      <c r="G7" s="262" t="s">
        <v>57</v>
      </c>
      <c r="H7" s="285" t="s">
        <v>15</v>
      </c>
      <c r="I7" s="255" t="s">
        <v>319</v>
      </c>
    </row>
    <row r="8" spans="1:9" s="1" customFormat="1" ht="24.95" customHeight="1" x14ac:dyDescent="0.2">
      <c r="A8" s="7" t="s">
        <v>14</v>
      </c>
      <c r="B8" s="8" t="s">
        <v>35</v>
      </c>
      <c r="C8" s="8" t="s">
        <v>13</v>
      </c>
      <c r="D8" s="312"/>
      <c r="E8" s="312"/>
      <c r="F8" s="312"/>
      <c r="G8" s="263"/>
      <c r="H8" s="286"/>
      <c r="I8" s="256"/>
    </row>
    <row r="9" spans="1:9" s="1" customFormat="1" ht="24.95" customHeight="1" x14ac:dyDescent="0.2">
      <c r="A9" s="92" t="s">
        <v>14</v>
      </c>
      <c r="B9" s="93" t="s">
        <v>35</v>
      </c>
      <c r="C9" s="93" t="s">
        <v>13</v>
      </c>
      <c r="D9" s="308" t="s">
        <v>349</v>
      </c>
      <c r="E9" s="308"/>
      <c r="F9" s="308"/>
      <c r="G9" s="109" t="s">
        <v>57</v>
      </c>
      <c r="H9" s="94" t="s">
        <v>15</v>
      </c>
      <c r="I9" s="95" t="s">
        <v>319</v>
      </c>
    </row>
    <row r="10" spans="1:9" ht="24.95" customHeight="1" x14ac:dyDescent="0.3">
      <c r="A10" s="110">
        <v>0</v>
      </c>
      <c r="B10" s="110"/>
      <c r="C10" s="111">
        <v>13</v>
      </c>
      <c r="D10" s="307" t="s">
        <v>349</v>
      </c>
      <c r="E10" s="307"/>
      <c r="F10" s="307"/>
      <c r="G10" s="110"/>
      <c r="H10" s="110">
        <v>0</v>
      </c>
      <c r="I10" s="110">
        <f>A10*H10</f>
        <v>0</v>
      </c>
    </row>
    <row r="11" spans="1:9" ht="24.95" customHeight="1" x14ac:dyDescent="0.3">
      <c r="A11" s="110">
        <v>0</v>
      </c>
      <c r="B11" s="110"/>
      <c r="C11" s="111">
        <v>12</v>
      </c>
      <c r="D11" s="307" t="s">
        <v>349</v>
      </c>
      <c r="E11" s="307"/>
      <c r="F11" s="307"/>
      <c r="G11" s="110"/>
      <c r="H11" s="110">
        <v>0</v>
      </c>
      <c r="I11" s="110">
        <f t="shared" ref="I11:I16" si="0">A11*H11</f>
        <v>0</v>
      </c>
    </row>
    <row r="12" spans="1:9" ht="24.95" customHeight="1" x14ac:dyDescent="0.3">
      <c r="A12" s="110">
        <v>0</v>
      </c>
      <c r="B12" s="110"/>
      <c r="C12" s="111">
        <v>11</v>
      </c>
      <c r="D12" s="307" t="s">
        <v>349</v>
      </c>
      <c r="E12" s="307"/>
      <c r="F12" s="307"/>
      <c r="G12" s="110"/>
      <c r="H12" s="110">
        <v>0</v>
      </c>
      <c r="I12" s="110">
        <f t="shared" si="0"/>
        <v>0</v>
      </c>
    </row>
    <row r="13" spans="1:9" ht="24.95" customHeight="1" x14ac:dyDescent="0.3">
      <c r="A13" s="110">
        <v>0</v>
      </c>
      <c r="B13" s="110"/>
      <c r="C13" s="112">
        <v>10</v>
      </c>
      <c r="D13" s="307" t="s">
        <v>349</v>
      </c>
      <c r="E13" s="307"/>
      <c r="F13" s="307"/>
      <c r="G13" s="110"/>
      <c r="H13" s="110">
        <v>0</v>
      </c>
      <c r="I13" s="110">
        <f t="shared" si="0"/>
        <v>0</v>
      </c>
    </row>
    <row r="14" spans="1:9" ht="24.95" customHeight="1" x14ac:dyDescent="0.3">
      <c r="A14" s="110">
        <v>0</v>
      </c>
      <c r="B14" s="110"/>
      <c r="C14" s="112">
        <v>9</v>
      </c>
      <c r="D14" s="307" t="s">
        <v>349</v>
      </c>
      <c r="E14" s="307"/>
      <c r="F14" s="307"/>
      <c r="G14" s="110"/>
      <c r="H14" s="110">
        <v>0</v>
      </c>
      <c r="I14" s="110">
        <f t="shared" si="0"/>
        <v>0</v>
      </c>
    </row>
    <row r="15" spans="1:9" ht="24.95" customHeight="1" x14ac:dyDescent="0.3">
      <c r="A15" s="110">
        <v>0</v>
      </c>
      <c r="B15" s="110"/>
      <c r="C15" s="112">
        <v>8</v>
      </c>
      <c r="D15" s="307" t="s">
        <v>349</v>
      </c>
      <c r="E15" s="307"/>
      <c r="F15" s="307"/>
      <c r="G15" s="110"/>
      <c r="H15" s="110">
        <v>0</v>
      </c>
      <c r="I15" s="110">
        <f t="shared" si="0"/>
        <v>0</v>
      </c>
    </row>
    <row r="16" spans="1:9" ht="24.95" customHeight="1" x14ac:dyDescent="0.3">
      <c r="A16" s="110">
        <v>0</v>
      </c>
      <c r="B16" s="110"/>
      <c r="C16" s="112">
        <v>7</v>
      </c>
      <c r="D16" s="307" t="s">
        <v>349</v>
      </c>
      <c r="E16" s="307"/>
      <c r="F16" s="307"/>
      <c r="G16" s="110"/>
      <c r="H16" s="110">
        <v>0</v>
      </c>
      <c r="I16" s="110">
        <f t="shared" si="0"/>
        <v>0</v>
      </c>
    </row>
    <row r="17" spans="1:9" ht="24.95" customHeight="1" x14ac:dyDescent="0.2">
      <c r="A17" s="113" t="s">
        <v>14</v>
      </c>
      <c r="B17" s="114" t="s">
        <v>35</v>
      </c>
      <c r="C17" s="114" t="s">
        <v>13</v>
      </c>
      <c r="D17" s="313" t="s">
        <v>350</v>
      </c>
      <c r="E17" s="313"/>
      <c r="F17" s="313"/>
      <c r="G17" s="115" t="s">
        <v>57</v>
      </c>
      <c r="H17" s="116" t="s">
        <v>15</v>
      </c>
      <c r="I17" s="117">
        <v>0</v>
      </c>
    </row>
    <row r="18" spans="1:9" ht="24.95" customHeight="1" x14ac:dyDescent="0.3">
      <c r="A18" s="110">
        <v>0</v>
      </c>
      <c r="B18" s="110"/>
      <c r="C18" s="111">
        <v>15</v>
      </c>
      <c r="D18" s="307" t="s">
        <v>350</v>
      </c>
      <c r="E18" s="307"/>
      <c r="F18" s="307"/>
      <c r="G18" s="110"/>
      <c r="H18" s="110">
        <v>0</v>
      </c>
      <c r="I18" s="110">
        <f t="shared" ref="I18:I26" si="1">A18*H18</f>
        <v>0</v>
      </c>
    </row>
    <row r="19" spans="1:9" ht="24.95" customHeight="1" x14ac:dyDescent="0.3">
      <c r="A19" s="110">
        <v>0</v>
      </c>
      <c r="B19" s="110"/>
      <c r="C19" s="111">
        <v>14</v>
      </c>
      <c r="D19" s="307" t="s">
        <v>350</v>
      </c>
      <c r="E19" s="307"/>
      <c r="F19" s="307"/>
      <c r="G19" s="110"/>
      <c r="H19" s="110">
        <v>0</v>
      </c>
      <c r="I19" s="110">
        <f t="shared" si="1"/>
        <v>0</v>
      </c>
    </row>
    <row r="20" spans="1:9" ht="24.95" customHeight="1" x14ac:dyDescent="0.3">
      <c r="A20" s="110">
        <v>0</v>
      </c>
      <c r="B20" s="110"/>
      <c r="C20" s="111">
        <v>13</v>
      </c>
      <c r="D20" s="307" t="s">
        <v>350</v>
      </c>
      <c r="E20" s="307"/>
      <c r="F20" s="307"/>
      <c r="G20" s="110"/>
      <c r="H20" s="110">
        <v>0</v>
      </c>
      <c r="I20" s="110">
        <f t="shared" si="1"/>
        <v>0</v>
      </c>
    </row>
    <row r="21" spans="1:9" ht="24.95" customHeight="1" x14ac:dyDescent="0.3">
      <c r="A21" s="110">
        <v>0</v>
      </c>
      <c r="B21" s="110"/>
      <c r="C21" s="111">
        <v>12</v>
      </c>
      <c r="D21" s="307" t="s">
        <v>350</v>
      </c>
      <c r="E21" s="307"/>
      <c r="F21" s="307"/>
      <c r="G21" s="110"/>
      <c r="H21" s="110">
        <v>0</v>
      </c>
      <c r="I21" s="110">
        <f t="shared" si="1"/>
        <v>0</v>
      </c>
    </row>
    <row r="22" spans="1:9" ht="24.95" customHeight="1" x14ac:dyDescent="0.3">
      <c r="A22" s="110">
        <v>0</v>
      </c>
      <c r="B22" s="110"/>
      <c r="C22" s="111">
        <v>11</v>
      </c>
      <c r="D22" s="307" t="s">
        <v>350</v>
      </c>
      <c r="E22" s="307"/>
      <c r="F22" s="307"/>
      <c r="G22" s="110"/>
      <c r="H22" s="110">
        <v>0</v>
      </c>
      <c r="I22" s="110">
        <f t="shared" si="1"/>
        <v>0</v>
      </c>
    </row>
    <row r="23" spans="1:9" ht="24.95" customHeight="1" x14ac:dyDescent="0.3">
      <c r="A23" s="110">
        <v>0</v>
      </c>
      <c r="B23" s="110"/>
      <c r="C23" s="112">
        <v>10</v>
      </c>
      <c r="D23" s="307" t="s">
        <v>350</v>
      </c>
      <c r="E23" s="307"/>
      <c r="F23" s="307"/>
      <c r="G23" s="110"/>
      <c r="H23" s="110">
        <v>0</v>
      </c>
      <c r="I23" s="110">
        <f t="shared" si="1"/>
        <v>0</v>
      </c>
    </row>
    <row r="24" spans="1:9" ht="24.95" customHeight="1" x14ac:dyDescent="0.3">
      <c r="A24" s="110">
        <v>0</v>
      </c>
      <c r="B24" s="110"/>
      <c r="C24" s="112">
        <v>9</v>
      </c>
      <c r="D24" s="307" t="s">
        <v>350</v>
      </c>
      <c r="E24" s="307"/>
      <c r="F24" s="307"/>
      <c r="G24" s="110"/>
      <c r="H24" s="110">
        <v>0</v>
      </c>
      <c r="I24" s="110">
        <f t="shared" si="1"/>
        <v>0</v>
      </c>
    </row>
    <row r="25" spans="1:9" ht="24.95" customHeight="1" x14ac:dyDescent="0.3">
      <c r="A25" s="110">
        <v>0</v>
      </c>
      <c r="B25" s="110"/>
      <c r="C25" s="112">
        <v>8</v>
      </c>
      <c r="D25" s="307" t="s">
        <v>350</v>
      </c>
      <c r="E25" s="307"/>
      <c r="F25" s="307"/>
      <c r="G25" s="110"/>
      <c r="H25" s="110">
        <v>0</v>
      </c>
      <c r="I25" s="110">
        <f t="shared" si="1"/>
        <v>0</v>
      </c>
    </row>
    <row r="26" spans="1:9" ht="24.95" customHeight="1" x14ac:dyDescent="0.3">
      <c r="A26" s="110">
        <v>0</v>
      </c>
      <c r="B26" s="110"/>
      <c r="C26" s="112">
        <v>7</v>
      </c>
      <c r="D26" s="307" t="s">
        <v>350</v>
      </c>
      <c r="E26" s="307"/>
      <c r="F26" s="307"/>
      <c r="G26" s="110"/>
      <c r="H26" s="110">
        <v>0</v>
      </c>
      <c r="I26" s="110">
        <f t="shared" si="1"/>
        <v>0</v>
      </c>
    </row>
    <row r="27" spans="1:9" ht="24.95" customHeight="1" x14ac:dyDescent="0.2">
      <c r="A27" s="113" t="s">
        <v>14</v>
      </c>
      <c r="B27" s="114" t="s">
        <v>35</v>
      </c>
      <c r="C27" s="114" t="s">
        <v>13</v>
      </c>
      <c r="D27" s="313" t="s">
        <v>351</v>
      </c>
      <c r="E27" s="313"/>
      <c r="F27" s="313"/>
      <c r="G27" s="115" t="s">
        <v>57</v>
      </c>
      <c r="H27" s="116" t="s">
        <v>15</v>
      </c>
      <c r="I27" s="117">
        <v>0</v>
      </c>
    </row>
    <row r="28" spans="1:9" ht="24.95" customHeight="1" x14ac:dyDescent="0.3">
      <c r="A28" s="110">
        <v>0</v>
      </c>
      <c r="B28" s="110"/>
      <c r="C28" s="111">
        <v>15</v>
      </c>
      <c r="D28" s="307" t="s">
        <v>351</v>
      </c>
      <c r="E28" s="307"/>
      <c r="F28" s="307"/>
      <c r="G28" s="110"/>
      <c r="H28" s="110">
        <v>0</v>
      </c>
      <c r="I28" s="110">
        <f t="shared" ref="I28:I36" si="2">A28*H28</f>
        <v>0</v>
      </c>
    </row>
    <row r="29" spans="1:9" ht="24.95" customHeight="1" x14ac:dyDescent="0.3">
      <c r="A29" s="110">
        <v>0</v>
      </c>
      <c r="B29" s="110"/>
      <c r="C29" s="111">
        <v>14</v>
      </c>
      <c r="D29" s="307" t="s">
        <v>351</v>
      </c>
      <c r="E29" s="307"/>
      <c r="F29" s="307"/>
      <c r="G29" s="110"/>
      <c r="H29" s="110">
        <v>0</v>
      </c>
      <c r="I29" s="110">
        <f t="shared" si="2"/>
        <v>0</v>
      </c>
    </row>
    <row r="30" spans="1:9" ht="24.95" customHeight="1" x14ac:dyDescent="0.3">
      <c r="A30" s="110">
        <v>0</v>
      </c>
      <c r="B30" s="110"/>
      <c r="C30" s="111">
        <v>13</v>
      </c>
      <c r="D30" s="307" t="s">
        <v>351</v>
      </c>
      <c r="E30" s="307"/>
      <c r="F30" s="307"/>
      <c r="G30" s="110"/>
      <c r="H30" s="110">
        <v>0</v>
      </c>
      <c r="I30" s="110">
        <f t="shared" si="2"/>
        <v>0</v>
      </c>
    </row>
    <row r="31" spans="1:9" ht="24.95" customHeight="1" x14ac:dyDescent="0.3">
      <c r="A31" s="110">
        <v>0</v>
      </c>
      <c r="B31" s="110"/>
      <c r="C31" s="111">
        <v>12</v>
      </c>
      <c r="D31" s="307" t="s">
        <v>351</v>
      </c>
      <c r="E31" s="307"/>
      <c r="F31" s="307"/>
      <c r="G31" s="110"/>
      <c r="H31" s="110">
        <v>0</v>
      </c>
      <c r="I31" s="110">
        <f t="shared" si="2"/>
        <v>0</v>
      </c>
    </row>
    <row r="32" spans="1:9" ht="24.95" customHeight="1" x14ac:dyDescent="0.3">
      <c r="A32" s="110">
        <v>0</v>
      </c>
      <c r="B32" s="110"/>
      <c r="C32" s="111">
        <v>11</v>
      </c>
      <c r="D32" s="307" t="s">
        <v>351</v>
      </c>
      <c r="E32" s="307"/>
      <c r="F32" s="307"/>
      <c r="G32" s="110"/>
      <c r="H32" s="110">
        <v>0</v>
      </c>
      <c r="I32" s="110">
        <f t="shared" si="2"/>
        <v>0</v>
      </c>
    </row>
    <row r="33" spans="1:9" ht="24.95" customHeight="1" x14ac:dyDescent="0.3">
      <c r="A33" s="110">
        <v>0</v>
      </c>
      <c r="B33" s="110"/>
      <c r="C33" s="112">
        <v>10</v>
      </c>
      <c r="D33" s="307" t="s">
        <v>351</v>
      </c>
      <c r="E33" s="307"/>
      <c r="F33" s="307"/>
      <c r="G33" s="110"/>
      <c r="H33" s="110">
        <v>0</v>
      </c>
      <c r="I33" s="110">
        <f t="shared" si="2"/>
        <v>0</v>
      </c>
    </row>
    <row r="34" spans="1:9" ht="24.95" customHeight="1" x14ac:dyDescent="0.3">
      <c r="A34" s="110">
        <v>0</v>
      </c>
      <c r="B34" s="110"/>
      <c r="C34" s="112">
        <v>9</v>
      </c>
      <c r="D34" s="307" t="s">
        <v>351</v>
      </c>
      <c r="E34" s="307"/>
      <c r="F34" s="307"/>
      <c r="G34" s="110"/>
      <c r="H34" s="110">
        <v>0</v>
      </c>
      <c r="I34" s="110">
        <f t="shared" si="2"/>
        <v>0</v>
      </c>
    </row>
    <row r="35" spans="1:9" ht="24.95" customHeight="1" x14ac:dyDescent="0.3">
      <c r="A35" s="110">
        <v>0</v>
      </c>
      <c r="B35" s="110"/>
      <c r="C35" s="112">
        <v>8</v>
      </c>
      <c r="D35" s="307" t="s">
        <v>351</v>
      </c>
      <c r="E35" s="307"/>
      <c r="F35" s="307"/>
      <c r="G35" s="110"/>
      <c r="H35" s="110">
        <v>0</v>
      </c>
      <c r="I35" s="110">
        <f t="shared" si="2"/>
        <v>0</v>
      </c>
    </row>
    <row r="36" spans="1:9" ht="24.95" customHeight="1" x14ac:dyDescent="0.3">
      <c r="A36" s="110">
        <v>0</v>
      </c>
      <c r="B36" s="110"/>
      <c r="C36" s="112">
        <v>7</v>
      </c>
      <c r="D36" s="307" t="s">
        <v>351</v>
      </c>
      <c r="E36" s="307"/>
      <c r="F36" s="307"/>
      <c r="G36" s="110"/>
      <c r="H36" s="110">
        <v>0</v>
      </c>
      <c r="I36" s="110">
        <f t="shared" si="2"/>
        <v>0</v>
      </c>
    </row>
    <row r="37" spans="1:9" ht="24.95" customHeight="1" x14ac:dyDescent="0.2">
      <c r="A37" s="113" t="s">
        <v>14</v>
      </c>
      <c r="B37" s="114" t="s">
        <v>35</v>
      </c>
      <c r="C37" s="114" t="s">
        <v>13</v>
      </c>
      <c r="D37" s="313" t="s">
        <v>352</v>
      </c>
      <c r="E37" s="313"/>
      <c r="F37" s="313"/>
      <c r="G37" s="115" t="s">
        <v>57</v>
      </c>
      <c r="H37" s="116" t="s">
        <v>15</v>
      </c>
      <c r="I37" s="117">
        <v>0</v>
      </c>
    </row>
    <row r="38" spans="1:9" ht="24.95" customHeight="1" x14ac:dyDescent="0.3">
      <c r="A38" s="110">
        <v>0</v>
      </c>
      <c r="B38" s="110"/>
      <c r="C38" s="110"/>
      <c r="D38" s="314" t="s">
        <v>353</v>
      </c>
      <c r="E38" s="315"/>
      <c r="F38" s="316"/>
      <c r="G38" s="110"/>
      <c r="H38" s="110">
        <v>0</v>
      </c>
      <c r="I38" s="110">
        <f>A38*H38</f>
        <v>0</v>
      </c>
    </row>
    <row r="39" spans="1:9" ht="24.95" customHeight="1" x14ac:dyDescent="0.2">
      <c r="A39" s="317" t="s">
        <v>16</v>
      </c>
      <c r="B39" s="318"/>
      <c r="C39" s="318"/>
      <c r="D39" s="318"/>
      <c r="E39" s="318"/>
      <c r="F39" s="318"/>
      <c r="G39" s="318"/>
      <c r="H39" s="319"/>
      <c r="I39" s="118"/>
    </row>
    <row r="40" spans="1:9" ht="24.95" customHeight="1" x14ac:dyDescent="0.2">
      <c r="A40" s="309" t="s">
        <v>57</v>
      </c>
      <c r="B40" s="310"/>
      <c r="C40" s="310"/>
      <c r="D40" s="310"/>
      <c r="E40" s="310"/>
      <c r="F40" s="310"/>
      <c r="G40" s="310"/>
      <c r="H40" s="310"/>
      <c r="I40" s="310"/>
    </row>
    <row r="41" spans="1:9" ht="24.95" customHeight="1" x14ac:dyDescent="0.2"/>
    <row r="42" spans="1:9" ht="24.95" customHeight="1" x14ac:dyDescent="0.2"/>
    <row r="43" spans="1:9" ht="24.95" customHeight="1" x14ac:dyDescent="0.2"/>
    <row r="44" spans="1:9" ht="24.95" customHeight="1" x14ac:dyDescent="0.2"/>
    <row r="45" spans="1:9" ht="24.95" customHeight="1" x14ac:dyDescent="0.2"/>
    <row r="46" spans="1:9" ht="24.95" customHeight="1" x14ac:dyDescent="0.2"/>
    <row r="47" spans="1:9" ht="24.95" customHeight="1" x14ac:dyDescent="0.2"/>
    <row r="48" spans="1:9" ht="24.95" customHeight="1" x14ac:dyDescent="0.2"/>
    <row r="49" ht="24.95" customHeight="1" x14ac:dyDescent="0.2"/>
    <row r="50" ht="24.95" customHeight="1" x14ac:dyDescent="0.2"/>
    <row r="51" ht="24.95" customHeight="1" x14ac:dyDescent="0.2"/>
    <row r="52" ht="24.95" customHeight="1" x14ac:dyDescent="0.2"/>
    <row r="53" ht="24.95" customHeight="1" x14ac:dyDescent="0.2"/>
    <row r="54" ht="24.95" customHeight="1" x14ac:dyDescent="0.2"/>
    <row r="55" ht="24.95" customHeight="1" x14ac:dyDescent="0.2"/>
    <row r="56" ht="24.95" customHeight="1" x14ac:dyDescent="0.2"/>
    <row r="57" ht="24.95" customHeight="1" x14ac:dyDescent="0.2"/>
    <row r="58" ht="24.95" customHeight="1" x14ac:dyDescent="0.2"/>
    <row r="59" ht="24.95" customHeight="1" x14ac:dyDescent="0.2"/>
    <row r="60" ht="24.95" customHeight="1" x14ac:dyDescent="0.2"/>
    <row r="61" ht="24.95" customHeight="1" x14ac:dyDescent="0.2"/>
    <row r="62" ht="24.95" customHeight="1" x14ac:dyDescent="0.2"/>
    <row r="63" ht="24.95" customHeight="1" x14ac:dyDescent="0.2"/>
  </sheetData>
  <mergeCells count="43">
    <mergeCell ref="A40:I40"/>
    <mergeCell ref="D36:F36"/>
    <mergeCell ref="D37:F37"/>
    <mergeCell ref="D38:F38"/>
    <mergeCell ref="A39:H39"/>
    <mergeCell ref="D32:F32"/>
    <mergeCell ref="D33:F33"/>
    <mergeCell ref="D34:F34"/>
    <mergeCell ref="D35:F35"/>
    <mergeCell ref="D28:F28"/>
    <mergeCell ref="D29:F29"/>
    <mergeCell ref="D30:F30"/>
    <mergeCell ref="D31:F31"/>
    <mergeCell ref="D24:F24"/>
    <mergeCell ref="D25:F25"/>
    <mergeCell ref="D26:F26"/>
    <mergeCell ref="D27:F27"/>
    <mergeCell ref="D20:F20"/>
    <mergeCell ref="D21:F21"/>
    <mergeCell ref="D22:F22"/>
    <mergeCell ref="D23:F23"/>
    <mergeCell ref="D16:F16"/>
    <mergeCell ref="D17:F17"/>
    <mergeCell ref="D18:F18"/>
    <mergeCell ref="D19:F19"/>
    <mergeCell ref="D12:F12"/>
    <mergeCell ref="D13:F13"/>
    <mergeCell ref="D14:F14"/>
    <mergeCell ref="D15:F15"/>
    <mergeCell ref="A1:I1"/>
    <mergeCell ref="A2:I2"/>
    <mergeCell ref="A3:I3"/>
    <mergeCell ref="A4:I4"/>
    <mergeCell ref="D11:F11"/>
    <mergeCell ref="D10:F10"/>
    <mergeCell ref="G7:G8"/>
    <mergeCell ref="H7:H8"/>
    <mergeCell ref="D9:F9"/>
    <mergeCell ref="A5:I5"/>
    <mergeCell ref="A6:I6"/>
    <mergeCell ref="A7:B7"/>
    <mergeCell ref="I7:I8"/>
    <mergeCell ref="D7:F8"/>
  </mergeCells>
  <phoneticPr fontId="26" type="noConversion"/>
  <hyperlinks>
    <hyperlink ref="A6:D6" location="Summary" display="Summary" xr:uid="{00000000-0004-0000-1C00-000000000000}"/>
    <hyperlink ref="G7" location="Order_Summary" display="Summary" xr:uid="{00000000-0004-0000-1C00-000001000000}"/>
    <hyperlink ref="A7:B7" location="Table_of_Contents" display="Back to Table of Contents" xr:uid="{00000000-0004-0000-1C00-000002000000}"/>
    <hyperlink ref="C7" location="Additional_Items" display="Add Items" xr:uid="{00000000-0004-0000-1C00-000003000000}"/>
    <hyperlink ref="G9" location="Summary" display="Summary" xr:uid="{00000000-0004-0000-1C00-000004000000}"/>
    <hyperlink ref="G17" location="Summary" display="Summary" xr:uid="{00000000-0004-0000-1C00-000005000000}"/>
    <hyperlink ref="G27" location="Summary" display="Summary" xr:uid="{00000000-0004-0000-1C00-000006000000}"/>
    <hyperlink ref="G37" location="Summary" display="Summary" xr:uid="{00000000-0004-0000-1C00-000007000000}"/>
    <hyperlink ref="A40:D40" location="Summary" display="Summary" xr:uid="{00000000-0004-0000-1C00-000008000000}"/>
  </hyperlinks>
  <pageMargins left="0.75" right="0.75" top="1" bottom="1" header="0.5" footer="0.5"/>
  <pageSetup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showZeros="0" zoomScale="60" workbookViewId="0">
      <selection activeCell="D22" sqref="D22"/>
    </sheetView>
  </sheetViews>
  <sheetFormatPr defaultRowHeight="12.75" x14ac:dyDescent="0.2"/>
  <cols>
    <col min="1" max="1" width="21.5703125" customWidth="1"/>
    <col min="2" max="2" width="25.85546875" customWidth="1"/>
    <col min="3" max="3" width="25.5703125" customWidth="1"/>
    <col min="4" max="4" width="64.140625" customWidth="1"/>
    <col min="5" max="5" width="27" customWidth="1"/>
    <col min="6" max="6" width="36" customWidth="1"/>
    <col min="7" max="7" width="45.28515625" customWidth="1"/>
  </cols>
  <sheetData>
    <row r="1" spans="1:8" ht="37.5" customHeight="1" x14ac:dyDescent="0.4">
      <c r="A1" s="266" t="s">
        <v>1</v>
      </c>
      <c r="B1" s="266"/>
      <c r="C1" s="266"/>
      <c r="D1" s="266"/>
      <c r="E1" s="266"/>
      <c r="F1" s="266"/>
      <c r="G1" s="266"/>
      <c r="H1" s="53"/>
    </row>
    <row r="2" spans="1:8" ht="24.95" customHeight="1" x14ac:dyDescent="0.35">
      <c r="A2" s="267" t="s">
        <v>58</v>
      </c>
      <c r="B2" s="267"/>
      <c r="C2" s="267"/>
      <c r="D2" s="267"/>
      <c r="E2" s="267"/>
      <c r="F2" s="267"/>
      <c r="G2" s="267"/>
    </row>
    <row r="3" spans="1:8" ht="24.95" customHeight="1" x14ac:dyDescent="0.2">
      <c r="A3" s="268" t="s">
        <v>295</v>
      </c>
      <c r="B3" s="268"/>
      <c r="C3" s="268"/>
      <c r="D3" s="268"/>
      <c r="E3" s="268"/>
      <c r="F3" s="268"/>
      <c r="G3" s="268"/>
    </row>
    <row r="4" spans="1:8" ht="24.95" customHeight="1" x14ac:dyDescent="0.2">
      <c r="A4" s="269" t="s">
        <v>312</v>
      </c>
      <c r="B4" s="269"/>
      <c r="C4" s="269"/>
      <c r="D4" s="269"/>
      <c r="E4" s="269"/>
      <c r="F4" s="269"/>
      <c r="G4" s="269"/>
    </row>
    <row r="5" spans="1:8" ht="24.95" customHeight="1" x14ac:dyDescent="0.2">
      <c r="A5" s="250"/>
      <c r="B5" s="250"/>
      <c r="C5" s="250"/>
      <c r="D5" s="250"/>
      <c r="E5" s="250"/>
      <c r="F5" s="250"/>
      <c r="G5" s="250"/>
    </row>
    <row r="6" spans="1:8" ht="24.95" customHeight="1" x14ac:dyDescent="0.2">
      <c r="A6" s="251" t="s">
        <v>57</v>
      </c>
      <c r="B6" s="251"/>
      <c r="C6" s="251"/>
      <c r="D6" s="251"/>
      <c r="E6" s="251"/>
      <c r="F6" s="251"/>
      <c r="G6" s="251"/>
    </row>
    <row r="7" spans="1:8" s="1" customFormat="1" ht="24.95" customHeight="1" x14ac:dyDescent="0.2">
      <c r="A7" s="253" t="s">
        <v>55</v>
      </c>
      <c r="B7" s="254"/>
      <c r="C7" s="129" t="s">
        <v>235</v>
      </c>
      <c r="D7" s="260" t="s">
        <v>295</v>
      </c>
      <c r="E7" s="262" t="s">
        <v>57</v>
      </c>
      <c r="F7" s="264" t="s">
        <v>15</v>
      </c>
      <c r="G7" s="255" t="s">
        <v>16</v>
      </c>
    </row>
    <row r="8" spans="1:8" s="1" customFormat="1" ht="24.95" customHeight="1" x14ac:dyDescent="0.2">
      <c r="A8" s="7" t="s">
        <v>14</v>
      </c>
      <c r="B8" s="8" t="s">
        <v>35</v>
      </c>
      <c r="C8" s="8" t="s">
        <v>13</v>
      </c>
      <c r="D8" s="261"/>
      <c r="E8" s="263"/>
      <c r="F8" s="265"/>
      <c r="G8" s="256"/>
    </row>
    <row r="9" spans="1:8" s="1" customFormat="1" ht="24.95" customHeight="1" x14ac:dyDescent="0.2">
      <c r="A9" s="14">
        <v>0</v>
      </c>
      <c r="B9" s="14"/>
      <c r="C9" s="14" t="s">
        <v>313</v>
      </c>
      <c r="D9" s="49" t="s">
        <v>296</v>
      </c>
      <c r="E9" s="257" t="s">
        <v>268</v>
      </c>
      <c r="F9" s="21">
        <v>2.99</v>
      </c>
      <c r="G9" s="3">
        <f>A9*F9</f>
        <v>0</v>
      </c>
    </row>
    <row r="10" spans="1:8" s="1" customFormat="1" ht="24.95" customHeight="1" x14ac:dyDescent="0.2">
      <c r="A10" s="14">
        <v>0</v>
      </c>
      <c r="B10" s="14"/>
      <c r="C10" s="14" t="s">
        <v>314</v>
      </c>
      <c r="D10" s="49" t="s">
        <v>297</v>
      </c>
      <c r="E10" s="258"/>
      <c r="F10" s="21">
        <v>3.99</v>
      </c>
      <c r="G10" s="3">
        <f>A10*F10</f>
        <v>0</v>
      </c>
    </row>
    <row r="11" spans="1:8" s="1" customFormat="1" ht="24.95" customHeight="1" x14ac:dyDescent="0.2">
      <c r="A11" s="14">
        <v>0</v>
      </c>
      <c r="B11" s="14"/>
      <c r="C11" s="14" t="s">
        <v>315</v>
      </c>
      <c r="D11" s="49" t="s">
        <v>298</v>
      </c>
      <c r="E11" s="259"/>
      <c r="F11" s="21">
        <v>4.99</v>
      </c>
      <c r="G11" s="3">
        <f>A11*F11</f>
        <v>0</v>
      </c>
    </row>
    <row r="12" spans="1:8" ht="24.95" customHeight="1" x14ac:dyDescent="0.3">
      <c r="A12" s="252" t="s">
        <v>16</v>
      </c>
      <c r="B12" s="252"/>
      <c r="C12" s="252"/>
      <c r="D12" s="252"/>
      <c r="E12" s="252"/>
      <c r="F12" s="252"/>
      <c r="G12" s="88">
        <f>SUM(G9:G11)</f>
        <v>0</v>
      </c>
    </row>
    <row r="13" spans="1:8" ht="24.95" customHeight="1" x14ac:dyDescent="0.2">
      <c r="A13" s="251" t="s">
        <v>57</v>
      </c>
      <c r="B13" s="251"/>
      <c r="C13" s="251"/>
      <c r="D13" s="251"/>
      <c r="E13" s="251"/>
      <c r="F13" s="251"/>
      <c r="G13" s="251"/>
    </row>
    <row r="14" spans="1:8" ht="24.95" customHeight="1" x14ac:dyDescent="0.2">
      <c r="A14" s="247" t="s">
        <v>370</v>
      </c>
      <c r="B14" s="248"/>
      <c r="C14" s="248"/>
      <c r="D14" s="248"/>
      <c r="E14" s="248"/>
      <c r="F14" s="248"/>
      <c r="G14" s="249"/>
    </row>
  </sheetData>
  <mergeCells count="15">
    <mergeCell ref="A1:G1"/>
    <mergeCell ref="A2:G2"/>
    <mergeCell ref="A3:G3"/>
    <mergeCell ref="A4:G4"/>
    <mergeCell ref="A13:G13"/>
    <mergeCell ref="A14:G14"/>
    <mergeCell ref="A5:G5"/>
    <mergeCell ref="A6:G6"/>
    <mergeCell ref="A12:F12"/>
    <mergeCell ref="A7:B7"/>
    <mergeCell ref="G7:G8"/>
    <mergeCell ref="E9:E11"/>
    <mergeCell ref="D7:D8"/>
    <mergeCell ref="E7:E8"/>
    <mergeCell ref="F7:F8"/>
  </mergeCells>
  <phoneticPr fontId="26" type="noConversion"/>
  <hyperlinks>
    <hyperlink ref="E7" location="Order_Summary" display="Summary" xr:uid="{00000000-0004-0000-0200-000000000000}"/>
    <hyperlink ref="A7:B7" location="Table_of_Contents" display="Back to Table of Contents" xr:uid="{00000000-0004-0000-0200-000001000000}"/>
    <hyperlink ref="C7" location="Add_Items" display="Add Items" xr:uid="{00000000-0004-0000-0200-000002000000}"/>
    <hyperlink ref="E9:E11" r:id="rId1" display="Product Sheet" xr:uid="{00000000-0004-0000-0200-000003000000}"/>
    <hyperlink ref="A6:G6" location="Summary" display="Summary" xr:uid="{00000000-0004-0000-0200-000004000000}"/>
    <hyperlink ref="A13:G13" location="Summary" display="Summary" xr:uid="{00000000-0004-0000-0200-000005000000}"/>
  </hyperlinks>
  <pageMargins left="0.75" right="0.75" top="1" bottom="1" header="0.5" footer="0.5"/>
  <pageSetup orientation="portrait" horizontalDpi="4294967293" verticalDpi="0" r:id="rId2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17"/>
  <sheetViews>
    <sheetView showZeros="0" zoomScale="60" workbookViewId="0">
      <selection activeCell="A7" sqref="A7:B7"/>
    </sheetView>
  </sheetViews>
  <sheetFormatPr defaultRowHeight="12.75" x14ac:dyDescent="0.2"/>
  <cols>
    <col min="1" max="1" width="19.5703125" customWidth="1"/>
    <col min="2" max="2" width="24.5703125" customWidth="1"/>
    <col min="3" max="3" width="16" customWidth="1"/>
    <col min="4" max="4" width="18.85546875" customWidth="1"/>
    <col min="5" max="5" width="67.42578125" customWidth="1"/>
    <col min="6" max="6" width="31.28515625" customWidth="1"/>
    <col min="7" max="7" width="28.42578125" customWidth="1"/>
    <col min="8" max="8" width="28" customWidth="1"/>
  </cols>
  <sheetData>
    <row r="1" spans="1:8" ht="37.5" customHeight="1" x14ac:dyDescent="0.2">
      <c r="A1" s="266" t="s">
        <v>1</v>
      </c>
      <c r="B1" s="266"/>
      <c r="C1" s="266"/>
      <c r="D1" s="266"/>
      <c r="E1" s="266"/>
      <c r="F1" s="266"/>
      <c r="G1" s="266"/>
      <c r="H1" s="266"/>
    </row>
    <row r="2" spans="1:8" ht="24.95" customHeight="1" x14ac:dyDescent="0.35">
      <c r="A2" s="267" t="s">
        <v>58</v>
      </c>
      <c r="B2" s="267"/>
      <c r="C2" s="267"/>
      <c r="D2" s="267"/>
      <c r="E2" s="267"/>
      <c r="F2" s="267"/>
      <c r="G2" s="267"/>
      <c r="H2" s="267"/>
    </row>
    <row r="3" spans="1:8" ht="24.95" customHeight="1" x14ac:dyDescent="0.2">
      <c r="A3" s="268" t="s">
        <v>86</v>
      </c>
      <c r="B3" s="268"/>
      <c r="C3" s="268"/>
      <c r="D3" s="268"/>
      <c r="E3" s="268"/>
      <c r="F3" s="268"/>
      <c r="G3" s="268"/>
      <c r="H3" s="268"/>
    </row>
    <row r="4" spans="1:8" ht="24.95" customHeight="1" x14ac:dyDescent="0.2">
      <c r="A4" s="269" t="s">
        <v>312</v>
      </c>
      <c r="B4" s="269"/>
      <c r="C4" s="269"/>
      <c r="D4" s="269"/>
      <c r="E4" s="269"/>
      <c r="F4" s="269"/>
      <c r="G4" s="269"/>
      <c r="H4" s="269"/>
    </row>
    <row r="5" spans="1:8" ht="24.95" customHeight="1" x14ac:dyDescent="0.2">
      <c r="A5" s="243"/>
      <c r="B5" s="243"/>
      <c r="C5" s="243"/>
      <c r="D5" s="243"/>
      <c r="E5" s="243"/>
      <c r="F5" s="243"/>
      <c r="G5" s="243"/>
      <c r="H5" s="243"/>
    </row>
    <row r="6" spans="1:8" ht="24.95" customHeight="1" x14ac:dyDescent="0.2">
      <c r="A6" s="309" t="s">
        <v>57</v>
      </c>
      <c r="B6" s="310"/>
      <c r="C6" s="310"/>
      <c r="D6" s="310"/>
      <c r="E6" s="310"/>
      <c r="F6" s="310"/>
      <c r="G6" s="310"/>
      <c r="H6" s="310"/>
    </row>
    <row r="7" spans="1:8" s="1" customFormat="1" ht="24.95" customHeight="1" x14ac:dyDescent="0.2">
      <c r="A7" s="253" t="s">
        <v>55</v>
      </c>
      <c r="B7" s="254"/>
      <c r="C7" s="274" t="s">
        <v>235</v>
      </c>
      <c r="D7" s="275"/>
      <c r="E7" s="260" t="s">
        <v>86</v>
      </c>
      <c r="F7" s="257" t="s">
        <v>57</v>
      </c>
      <c r="G7" s="285" t="s">
        <v>15</v>
      </c>
      <c r="H7" s="255" t="s">
        <v>16</v>
      </c>
    </row>
    <row r="8" spans="1:8" s="1" customFormat="1" ht="24.95" customHeight="1" x14ac:dyDescent="0.2">
      <c r="A8" s="7" t="s">
        <v>14</v>
      </c>
      <c r="B8" s="8" t="s">
        <v>35</v>
      </c>
      <c r="C8" s="8" t="s">
        <v>13</v>
      </c>
      <c r="D8" s="8" t="s">
        <v>12</v>
      </c>
      <c r="E8" s="261"/>
      <c r="F8" s="259"/>
      <c r="G8" s="286"/>
      <c r="H8" s="256"/>
    </row>
    <row r="9" spans="1:8" s="1" customFormat="1" ht="24.95" customHeight="1" x14ac:dyDescent="0.2">
      <c r="A9" s="14">
        <v>0</v>
      </c>
      <c r="B9" s="14"/>
      <c r="C9" s="14"/>
      <c r="D9" s="20"/>
      <c r="E9" s="20" t="s">
        <v>87</v>
      </c>
      <c r="F9" s="257" t="s">
        <v>268</v>
      </c>
      <c r="G9" s="21">
        <v>5.95</v>
      </c>
      <c r="H9" s="3">
        <f t="shared" ref="H9:H15" si="0">A9*G9</f>
        <v>0</v>
      </c>
    </row>
    <row r="10" spans="1:8" s="1" customFormat="1" ht="24.95" customHeight="1" x14ac:dyDescent="0.2">
      <c r="A10" s="14">
        <v>0</v>
      </c>
      <c r="B10" s="14"/>
      <c r="C10" s="14"/>
      <c r="D10" s="20"/>
      <c r="E10" s="20" t="s">
        <v>88</v>
      </c>
      <c r="F10" s="258"/>
      <c r="G10" s="21">
        <v>3.95</v>
      </c>
      <c r="H10" s="3">
        <f t="shared" si="0"/>
        <v>0</v>
      </c>
    </row>
    <row r="11" spans="1:8" s="1" customFormat="1" ht="24.95" customHeight="1" x14ac:dyDescent="0.2">
      <c r="A11" s="14">
        <v>0</v>
      </c>
      <c r="B11" s="14"/>
      <c r="C11" s="14"/>
      <c r="D11" s="20"/>
      <c r="E11" s="49" t="s">
        <v>89</v>
      </c>
      <c r="F11" s="258"/>
      <c r="G11" s="21">
        <v>3.5</v>
      </c>
      <c r="H11" s="3">
        <f t="shared" si="0"/>
        <v>0</v>
      </c>
    </row>
    <row r="12" spans="1:8" s="1" customFormat="1" ht="24.95" customHeight="1" x14ac:dyDescent="0.2">
      <c r="A12" s="14">
        <v>0</v>
      </c>
      <c r="B12" s="14"/>
      <c r="C12" s="14"/>
      <c r="D12" s="20"/>
      <c r="E12" s="20" t="s">
        <v>90</v>
      </c>
      <c r="F12" s="258"/>
      <c r="G12" s="21">
        <v>2.85</v>
      </c>
      <c r="H12" s="3">
        <f t="shared" si="0"/>
        <v>0</v>
      </c>
    </row>
    <row r="13" spans="1:8" s="1" customFormat="1" ht="24.95" customHeight="1" x14ac:dyDescent="0.2">
      <c r="A13" s="14">
        <v>0</v>
      </c>
      <c r="B13" s="14"/>
      <c r="C13" s="14"/>
      <c r="D13" s="20"/>
      <c r="E13" s="20" t="s">
        <v>91</v>
      </c>
      <c r="F13" s="258"/>
      <c r="G13" s="21">
        <v>2.35</v>
      </c>
      <c r="H13" s="3">
        <f t="shared" si="0"/>
        <v>0</v>
      </c>
    </row>
    <row r="14" spans="1:8" s="1" customFormat="1" ht="24.95" customHeight="1" x14ac:dyDescent="0.2">
      <c r="A14" s="14">
        <v>0</v>
      </c>
      <c r="B14" s="14"/>
      <c r="C14" s="14"/>
      <c r="D14" s="20"/>
      <c r="E14" s="20" t="s">
        <v>92</v>
      </c>
      <c r="F14" s="258"/>
      <c r="G14" s="21">
        <v>2.1</v>
      </c>
      <c r="H14" s="3">
        <f t="shared" si="0"/>
        <v>0</v>
      </c>
    </row>
    <row r="15" spans="1:8" s="1" customFormat="1" ht="24.95" customHeight="1" x14ac:dyDescent="0.2">
      <c r="A15" s="14">
        <v>0</v>
      </c>
      <c r="B15" s="14"/>
      <c r="C15" s="14"/>
      <c r="D15" s="20"/>
      <c r="E15" s="20" t="s">
        <v>93</v>
      </c>
      <c r="F15" s="259"/>
      <c r="G15" s="21">
        <v>1.9</v>
      </c>
      <c r="H15" s="3">
        <f t="shared" si="0"/>
        <v>0</v>
      </c>
    </row>
    <row r="16" spans="1:8" ht="24.95" customHeight="1" x14ac:dyDescent="0.35">
      <c r="A16" s="287" t="s">
        <v>319</v>
      </c>
      <c r="B16" s="288"/>
      <c r="C16" s="288"/>
      <c r="D16" s="288"/>
      <c r="E16" s="288"/>
      <c r="F16" s="288"/>
      <c r="G16" s="289"/>
      <c r="H16" s="77">
        <f>SUM(H9:H15)</f>
        <v>0</v>
      </c>
    </row>
    <row r="17" spans="1:8" ht="24.95" customHeight="1" x14ac:dyDescent="0.2">
      <c r="A17" s="309" t="s">
        <v>57</v>
      </c>
      <c r="B17" s="310"/>
      <c r="C17" s="310"/>
      <c r="D17" s="310"/>
      <c r="E17" s="310"/>
      <c r="F17" s="310"/>
      <c r="G17" s="310"/>
      <c r="H17" s="310"/>
    </row>
  </sheetData>
  <mergeCells count="15">
    <mergeCell ref="A1:H1"/>
    <mergeCell ref="A2:H2"/>
    <mergeCell ref="A3:H3"/>
    <mergeCell ref="A4:H4"/>
    <mergeCell ref="A17:H17"/>
    <mergeCell ref="A5:H5"/>
    <mergeCell ref="A6:H6"/>
    <mergeCell ref="A16:G16"/>
    <mergeCell ref="A7:B7"/>
    <mergeCell ref="C7:D7"/>
    <mergeCell ref="F7:F8"/>
    <mergeCell ref="G7:G8"/>
    <mergeCell ref="H7:H8"/>
    <mergeCell ref="E7:E8"/>
    <mergeCell ref="F9:F15"/>
  </mergeCells>
  <phoneticPr fontId="26" type="noConversion"/>
  <hyperlinks>
    <hyperlink ref="F7" location="Order_Summary" display="Summary" xr:uid="{00000000-0004-0000-1D00-000000000000}"/>
    <hyperlink ref="A7:B7" location="Table_of_Contents" display="Back to Table of Contents" xr:uid="{00000000-0004-0000-1D00-000001000000}"/>
    <hyperlink ref="C7:D7" location="Add_Items" display="Add Items" xr:uid="{00000000-0004-0000-1D00-000002000000}"/>
    <hyperlink ref="F9:F15" r:id="rId1" display="Product Sheet" xr:uid="{00000000-0004-0000-1D00-000003000000}"/>
    <hyperlink ref="A6:E6" location="Summary" display="Summary" xr:uid="{00000000-0004-0000-1D00-000004000000}"/>
    <hyperlink ref="A17:E17" location="Summary" display="Summary" xr:uid="{00000000-0004-0000-1D00-000005000000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32"/>
  <sheetViews>
    <sheetView showZeros="0" zoomScale="60" workbookViewId="0">
      <selection activeCell="A7" sqref="A7:B7"/>
    </sheetView>
  </sheetViews>
  <sheetFormatPr defaultRowHeight="12.75" x14ac:dyDescent="0.2"/>
  <cols>
    <col min="1" max="1" width="17.28515625" customWidth="1"/>
    <col min="2" max="2" width="23.28515625" customWidth="1"/>
    <col min="3" max="3" width="14.140625" customWidth="1"/>
    <col min="4" max="4" width="21.7109375" customWidth="1"/>
    <col min="5" max="5" width="70.28515625" customWidth="1"/>
    <col min="6" max="6" width="38.7109375" customWidth="1"/>
    <col min="7" max="7" width="33.42578125" customWidth="1"/>
    <col min="8" max="8" width="24.5703125" customWidth="1"/>
  </cols>
  <sheetData>
    <row r="1" spans="1:8" ht="37.5" customHeight="1" x14ac:dyDescent="0.2">
      <c r="A1" s="266" t="s">
        <v>1</v>
      </c>
      <c r="B1" s="266"/>
      <c r="C1" s="266"/>
      <c r="D1" s="266"/>
      <c r="E1" s="266"/>
      <c r="F1" s="266"/>
      <c r="G1" s="266"/>
      <c r="H1" s="266"/>
    </row>
    <row r="2" spans="1:8" ht="24.95" customHeight="1" x14ac:dyDescent="0.35">
      <c r="A2" s="267" t="s">
        <v>58</v>
      </c>
      <c r="B2" s="267"/>
      <c r="C2" s="267"/>
      <c r="D2" s="267"/>
      <c r="E2" s="267"/>
      <c r="F2" s="267"/>
      <c r="G2" s="267"/>
      <c r="H2" s="267"/>
    </row>
    <row r="3" spans="1:8" ht="24.95" customHeight="1" x14ac:dyDescent="0.2">
      <c r="A3" s="268" t="s">
        <v>325</v>
      </c>
      <c r="B3" s="268"/>
      <c r="C3" s="268"/>
      <c r="D3" s="268"/>
      <c r="E3" s="268"/>
      <c r="F3" s="268"/>
      <c r="G3" s="268"/>
      <c r="H3" s="268"/>
    </row>
    <row r="4" spans="1:8" ht="24.95" customHeight="1" x14ac:dyDescent="0.2">
      <c r="A4" s="269" t="s">
        <v>312</v>
      </c>
      <c r="B4" s="269"/>
      <c r="C4" s="269"/>
      <c r="D4" s="269"/>
      <c r="E4" s="269"/>
      <c r="F4" s="269"/>
      <c r="G4" s="269"/>
      <c r="H4" s="269"/>
    </row>
    <row r="5" spans="1:8" ht="24.95" customHeight="1" x14ac:dyDescent="0.2">
      <c r="A5" s="243"/>
      <c r="B5" s="243"/>
      <c r="C5" s="243"/>
      <c r="D5" s="243"/>
      <c r="E5" s="243"/>
      <c r="F5" s="243"/>
      <c r="G5" s="243"/>
      <c r="H5" s="243"/>
    </row>
    <row r="6" spans="1:8" ht="24.95" customHeight="1" x14ac:dyDescent="0.2">
      <c r="A6" s="277" t="s">
        <v>57</v>
      </c>
      <c r="B6" s="251"/>
      <c r="C6" s="251"/>
      <c r="D6" s="251"/>
      <c r="E6" s="251"/>
      <c r="F6" s="251"/>
      <c r="G6" s="251"/>
      <c r="H6" s="251"/>
    </row>
    <row r="7" spans="1:8" s="1" customFormat="1" ht="24.95" customHeight="1" x14ac:dyDescent="0.2">
      <c r="A7" s="253" t="s">
        <v>55</v>
      </c>
      <c r="B7" s="254"/>
      <c r="C7" s="274" t="s">
        <v>235</v>
      </c>
      <c r="D7" s="275"/>
      <c r="E7" s="260" t="s">
        <v>65</v>
      </c>
      <c r="F7" s="262" t="s">
        <v>57</v>
      </c>
      <c r="G7" s="285" t="s">
        <v>15</v>
      </c>
      <c r="H7" s="255" t="s">
        <v>16</v>
      </c>
    </row>
    <row r="8" spans="1:8" s="1" customFormat="1" ht="24.95" customHeight="1" x14ac:dyDescent="0.2">
      <c r="A8" s="7" t="s">
        <v>14</v>
      </c>
      <c r="B8" s="8" t="s">
        <v>35</v>
      </c>
      <c r="C8" s="8" t="s">
        <v>13</v>
      </c>
      <c r="D8" s="8" t="s">
        <v>12</v>
      </c>
      <c r="E8" s="261"/>
      <c r="F8" s="263"/>
      <c r="G8" s="286"/>
      <c r="H8" s="256"/>
    </row>
    <row r="9" spans="1:8" s="1" customFormat="1" ht="24.95" customHeight="1" x14ac:dyDescent="0.2">
      <c r="A9" s="14">
        <v>0</v>
      </c>
      <c r="B9" s="14"/>
      <c r="C9" s="14"/>
      <c r="D9" s="20" t="s">
        <v>22</v>
      </c>
      <c r="E9" s="20" t="s">
        <v>84</v>
      </c>
      <c r="F9" s="20" t="s">
        <v>66</v>
      </c>
      <c r="G9" s="21">
        <v>5.95</v>
      </c>
      <c r="H9" s="3">
        <f t="shared" ref="H9:H30" si="0">A9*G9</f>
        <v>0</v>
      </c>
    </row>
    <row r="10" spans="1:8" s="1" customFormat="1" ht="24.95" customHeight="1" x14ac:dyDescent="0.2">
      <c r="A10" s="14">
        <v>0</v>
      </c>
      <c r="B10" s="14"/>
      <c r="C10" s="14"/>
      <c r="D10" s="20"/>
      <c r="E10" s="20" t="s">
        <v>67</v>
      </c>
      <c r="F10" s="320" t="s">
        <v>268</v>
      </c>
      <c r="G10" s="21">
        <v>3.99</v>
      </c>
      <c r="H10" s="3">
        <f t="shared" si="0"/>
        <v>0</v>
      </c>
    </row>
    <row r="11" spans="1:8" s="1" customFormat="1" ht="24.95" customHeight="1" x14ac:dyDescent="0.2">
      <c r="A11" s="14">
        <v>0</v>
      </c>
      <c r="B11" s="14"/>
      <c r="C11" s="14"/>
      <c r="D11" s="20"/>
      <c r="E11" s="20" t="s">
        <v>68</v>
      </c>
      <c r="F11" s="321"/>
      <c r="G11" s="21">
        <v>3.99</v>
      </c>
      <c r="H11" s="3">
        <f t="shared" si="0"/>
        <v>0</v>
      </c>
    </row>
    <row r="12" spans="1:8" s="1" customFormat="1" ht="24.95" customHeight="1" x14ac:dyDescent="0.2">
      <c r="A12" s="14">
        <v>0</v>
      </c>
      <c r="B12" s="14"/>
      <c r="C12" s="14"/>
      <c r="D12" s="20"/>
      <c r="E12" s="20" t="s">
        <v>69</v>
      </c>
      <c r="F12" s="321"/>
      <c r="G12" s="21">
        <v>3.99</v>
      </c>
      <c r="H12" s="3">
        <f t="shared" si="0"/>
        <v>0</v>
      </c>
    </row>
    <row r="13" spans="1:8" s="1" customFormat="1" ht="24.95" customHeight="1" x14ac:dyDescent="0.2">
      <c r="A13" s="14">
        <v>0</v>
      </c>
      <c r="B13" s="14"/>
      <c r="C13" s="14"/>
      <c r="D13" s="20"/>
      <c r="E13" s="20" t="s">
        <v>70</v>
      </c>
      <c r="F13" s="321"/>
      <c r="G13" s="21">
        <v>3.99</v>
      </c>
      <c r="H13" s="3">
        <f t="shared" si="0"/>
        <v>0</v>
      </c>
    </row>
    <row r="14" spans="1:8" s="1" customFormat="1" ht="24.95" customHeight="1" x14ac:dyDescent="0.2">
      <c r="A14" s="14">
        <v>0</v>
      </c>
      <c r="B14" s="14"/>
      <c r="C14" s="14"/>
      <c r="D14" s="20"/>
      <c r="E14" s="20" t="s">
        <v>71</v>
      </c>
      <c r="F14" s="321"/>
      <c r="G14" s="21">
        <v>4.99</v>
      </c>
      <c r="H14" s="3">
        <f t="shared" si="0"/>
        <v>0</v>
      </c>
    </row>
    <row r="15" spans="1:8" s="1" customFormat="1" ht="24.95" customHeight="1" x14ac:dyDescent="0.2">
      <c r="A15" s="14">
        <v>0</v>
      </c>
      <c r="B15" s="14"/>
      <c r="C15" s="14"/>
      <c r="D15" s="20"/>
      <c r="E15" s="20" t="s">
        <v>72</v>
      </c>
      <c r="F15" s="321"/>
      <c r="G15" s="21">
        <v>4.99</v>
      </c>
      <c r="H15" s="3">
        <f t="shared" si="0"/>
        <v>0</v>
      </c>
    </row>
    <row r="16" spans="1:8" s="1" customFormat="1" ht="24.95" customHeight="1" x14ac:dyDescent="0.2">
      <c r="A16" s="14">
        <v>0</v>
      </c>
      <c r="B16" s="14"/>
      <c r="C16" s="14"/>
      <c r="D16" s="20"/>
      <c r="E16" s="20" t="s">
        <v>73</v>
      </c>
      <c r="F16" s="321"/>
      <c r="G16" s="21">
        <v>4.99</v>
      </c>
      <c r="H16" s="3">
        <f t="shared" si="0"/>
        <v>0</v>
      </c>
    </row>
    <row r="17" spans="1:8" s="1" customFormat="1" ht="24.95" customHeight="1" x14ac:dyDescent="0.2">
      <c r="A17" s="14">
        <v>0</v>
      </c>
      <c r="B17" s="14"/>
      <c r="C17" s="14"/>
      <c r="D17" s="20"/>
      <c r="E17" s="20" t="s">
        <v>74</v>
      </c>
      <c r="F17" s="321"/>
      <c r="G17" s="21">
        <v>4.99</v>
      </c>
      <c r="H17" s="3">
        <f t="shared" si="0"/>
        <v>0</v>
      </c>
    </row>
    <row r="18" spans="1:8" s="1" customFormat="1" ht="24.95" customHeight="1" x14ac:dyDescent="0.2">
      <c r="A18" s="14">
        <v>0</v>
      </c>
      <c r="B18" s="14"/>
      <c r="C18" s="14"/>
      <c r="D18" s="20"/>
      <c r="E18" s="20" t="s">
        <v>75</v>
      </c>
      <c r="F18" s="321"/>
      <c r="G18" s="21">
        <v>5.99</v>
      </c>
      <c r="H18" s="3">
        <f t="shared" si="0"/>
        <v>0</v>
      </c>
    </row>
    <row r="19" spans="1:8" s="1" customFormat="1" ht="24.95" customHeight="1" x14ac:dyDescent="0.2">
      <c r="A19" s="14">
        <v>0</v>
      </c>
      <c r="B19" s="14"/>
      <c r="C19" s="14"/>
      <c r="D19" s="20"/>
      <c r="E19" s="20" t="s">
        <v>76</v>
      </c>
      <c r="F19" s="321"/>
      <c r="G19" s="21">
        <v>5.99</v>
      </c>
      <c r="H19" s="3">
        <f t="shared" si="0"/>
        <v>0</v>
      </c>
    </row>
    <row r="20" spans="1:8" s="1" customFormat="1" ht="24.95" customHeight="1" x14ac:dyDescent="0.2">
      <c r="A20" s="14">
        <v>0</v>
      </c>
      <c r="B20" s="14"/>
      <c r="C20" s="14"/>
      <c r="D20" s="20"/>
      <c r="E20" s="20" t="s">
        <v>77</v>
      </c>
      <c r="F20" s="321"/>
      <c r="G20" s="21">
        <v>13</v>
      </c>
      <c r="H20" s="3">
        <f t="shared" si="0"/>
        <v>0</v>
      </c>
    </row>
    <row r="21" spans="1:8" s="1" customFormat="1" ht="24.95" customHeight="1" x14ac:dyDescent="0.2">
      <c r="A21" s="14">
        <v>0</v>
      </c>
      <c r="B21" s="14"/>
      <c r="C21" s="14"/>
      <c r="D21" s="20"/>
      <c r="E21" s="20" t="s">
        <v>78</v>
      </c>
      <c r="F21" s="321"/>
      <c r="G21" s="21">
        <v>13</v>
      </c>
      <c r="H21" s="3">
        <f t="shared" si="0"/>
        <v>0</v>
      </c>
    </row>
    <row r="22" spans="1:8" s="1" customFormat="1" ht="24.95" customHeight="1" x14ac:dyDescent="0.2">
      <c r="A22" s="14">
        <v>0</v>
      </c>
      <c r="B22" s="14"/>
      <c r="C22" s="14"/>
      <c r="D22" s="20"/>
      <c r="E22" s="49" t="s">
        <v>79</v>
      </c>
      <c r="F22" s="321"/>
      <c r="G22" s="21">
        <v>13</v>
      </c>
      <c r="H22" s="3">
        <f t="shared" si="0"/>
        <v>0</v>
      </c>
    </row>
    <row r="23" spans="1:8" s="1" customFormat="1" ht="24.95" customHeight="1" x14ac:dyDescent="0.2">
      <c r="A23" s="14">
        <v>0</v>
      </c>
      <c r="B23" s="14"/>
      <c r="C23" s="14"/>
      <c r="D23" s="20"/>
      <c r="E23" s="20" t="s">
        <v>80</v>
      </c>
      <c r="F23" s="321"/>
      <c r="G23" s="21">
        <v>16</v>
      </c>
      <c r="H23" s="3">
        <f t="shared" si="0"/>
        <v>0</v>
      </c>
    </row>
    <row r="24" spans="1:8" s="1" customFormat="1" ht="24.95" customHeight="1" x14ac:dyDescent="0.2">
      <c r="A24" s="14">
        <v>0</v>
      </c>
      <c r="B24" s="14"/>
      <c r="C24" s="14"/>
      <c r="D24" s="20"/>
      <c r="E24" s="20" t="s">
        <v>81</v>
      </c>
      <c r="F24" s="321"/>
      <c r="G24" s="21">
        <v>16</v>
      </c>
      <c r="H24" s="3">
        <f t="shared" si="0"/>
        <v>0</v>
      </c>
    </row>
    <row r="25" spans="1:8" s="1" customFormat="1" ht="24.95" customHeight="1" x14ac:dyDescent="0.2">
      <c r="A25" s="14">
        <v>0</v>
      </c>
      <c r="B25" s="14"/>
      <c r="C25" s="14"/>
      <c r="D25" s="20"/>
      <c r="E25" s="20" t="s">
        <v>82</v>
      </c>
      <c r="F25" s="321"/>
      <c r="G25" s="21">
        <v>16</v>
      </c>
      <c r="H25" s="3">
        <f t="shared" si="0"/>
        <v>0</v>
      </c>
    </row>
    <row r="26" spans="1:8" s="1" customFormat="1" ht="24.95" customHeight="1" x14ac:dyDescent="0.2">
      <c r="A26" s="14">
        <v>0</v>
      </c>
      <c r="B26" s="14"/>
      <c r="C26" s="14"/>
      <c r="D26" s="20"/>
      <c r="E26" s="20" t="s">
        <v>83</v>
      </c>
      <c r="F26" s="322"/>
      <c r="G26" s="21">
        <v>19</v>
      </c>
      <c r="H26" s="3">
        <f t="shared" si="0"/>
        <v>0</v>
      </c>
    </row>
    <row r="27" spans="1:8" s="1" customFormat="1" ht="24.95" customHeight="1" x14ac:dyDescent="0.2">
      <c r="A27" s="14">
        <v>0</v>
      </c>
      <c r="B27" s="14"/>
      <c r="C27" s="14"/>
      <c r="D27" s="20"/>
      <c r="E27" s="49" t="s">
        <v>94</v>
      </c>
      <c r="F27" s="20" t="s">
        <v>66</v>
      </c>
      <c r="G27" s="21">
        <v>8.99</v>
      </c>
      <c r="H27" s="4">
        <f t="shared" si="0"/>
        <v>0</v>
      </c>
    </row>
    <row r="28" spans="1:8" s="1" customFormat="1" ht="24.95" customHeight="1" x14ac:dyDescent="0.2">
      <c r="A28" s="14">
        <v>0</v>
      </c>
      <c r="B28" s="14"/>
      <c r="C28" s="14"/>
      <c r="D28" s="20"/>
      <c r="E28" s="49" t="s">
        <v>95</v>
      </c>
      <c r="F28" s="20" t="s">
        <v>66</v>
      </c>
      <c r="G28" s="21">
        <v>15.95</v>
      </c>
      <c r="H28" s="4">
        <f t="shared" si="0"/>
        <v>0</v>
      </c>
    </row>
    <row r="29" spans="1:8" s="1" customFormat="1" ht="24.95" customHeight="1" x14ac:dyDescent="0.2">
      <c r="A29" s="14">
        <v>0</v>
      </c>
      <c r="B29" s="14"/>
      <c r="C29" s="14"/>
      <c r="D29" s="20"/>
      <c r="E29" s="49" t="s">
        <v>96</v>
      </c>
      <c r="F29" s="20" t="s">
        <v>66</v>
      </c>
      <c r="G29" s="21">
        <v>0.75</v>
      </c>
      <c r="H29" s="4">
        <f t="shared" si="0"/>
        <v>0</v>
      </c>
    </row>
    <row r="30" spans="1:8" s="1" customFormat="1" ht="24.95" customHeight="1" x14ac:dyDescent="0.2">
      <c r="A30" s="72">
        <v>0</v>
      </c>
      <c r="B30" s="72"/>
      <c r="C30" s="72"/>
      <c r="D30" s="27"/>
      <c r="E30" s="27" t="s">
        <v>130</v>
      </c>
      <c r="F30" s="27" t="s">
        <v>131</v>
      </c>
      <c r="G30" s="28">
        <v>28</v>
      </c>
      <c r="H30" s="29">
        <f t="shared" si="0"/>
        <v>0</v>
      </c>
    </row>
    <row r="31" spans="1:8" ht="24.95" customHeight="1" x14ac:dyDescent="0.35">
      <c r="A31" s="287" t="s">
        <v>319</v>
      </c>
      <c r="B31" s="288"/>
      <c r="C31" s="288"/>
      <c r="D31" s="288"/>
      <c r="E31" s="288"/>
      <c r="F31" s="288"/>
      <c r="G31" s="289"/>
      <c r="H31" s="77">
        <f>SUM(H9:H30)</f>
        <v>0</v>
      </c>
    </row>
    <row r="32" spans="1:8" ht="24.95" customHeight="1" x14ac:dyDescent="0.2">
      <c r="A32" s="277" t="s">
        <v>57</v>
      </c>
      <c r="B32" s="251"/>
      <c r="C32" s="251"/>
      <c r="D32" s="251"/>
      <c r="E32" s="251"/>
      <c r="F32" s="251"/>
      <c r="G32" s="251"/>
      <c r="H32" s="251"/>
    </row>
  </sheetData>
  <mergeCells count="15">
    <mergeCell ref="A1:H1"/>
    <mergeCell ref="A2:H2"/>
    <mergeCell ref="A3:H3"/>
    <mergeCell ref="A4:H4"/>
    <mergeCell ref="A5:H5"/>
    <mergeCell ref="A32:H32"/>
    <mergeCell ref="A31:G31"/>
    <mergeCell ref="E7:E8"/>
    <mergeCell ref="A7:B7"/>
    <mergeCell ref="A6:H6"/>
    <mergeCell ref="C7:D7"/>
    <mergeCell ref="F10:F26"/>
    <mergeCell ref="H7:H8"/>
    <mergeCell ref="F7:F8"/>
    <mergeCell ref="G7:G8"/>
  </mergeCells>
  <phoneticPr fontId="26" type="noConversion"/>
  <hyperlinks>
    <hyperlink ref="F7" location="Order_Summary" display="Summary" xr:uid="{00000000-0004-0000-1E00-000000000000}"/>
    <hyperlink ref="A7:B7" location="Table_of_Contents" display="Back to Table of Contents" xr:uid="{00000000-0004-0000-1E00-000001000000}"/>
    <hyperlink ref="C7:D7" location="Add_Items" display="Add Items" xr:uid="{00000000-0004-0000-1E00-000002000000}"/>
    <hyperlink ref="F10:F26" r:id="rId1" display="Product Sheet" xr:uid="{00000000-0004-0000-1E00-000003000000}"/>
    <hyperlink ref="A6:E6" location="Summary" display="Summary" xr:uid="{00000000-0004-0000-1E00-000004000000}"/>
    <hyperlink ref="A32:E32" location="Summary" display="Summary" xr:uid="{00000000-0004-0000-1E00-000005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showZeros="0" zoomScale="60" workbookViewId="0">
      <selection activeCell="A7" sqref="A7:B7"/>
    </sheetView>
  </sheetViews>
  <sheetFormatPr defaultRowHeight="12.75" x14ac:dyDescent="0.2"/>
  <cols>
    <col min="1" max="1" width="21" customWidth="1"/>
    <col min="2" max="2" width="24.42578125" customWidth="1"/>
    <col min="3" max="3" width="20.28515625" customWidth="1"/>
    <col min="4" max="4" width="19.5703125" customWidth="1"/>
    <col min="5" max="5" width="73.140625" customWidth="1"/>
    <col min="6" max="6" width="31" customWidth="1"/>
    <col min="7" max="7" width="28" customWidth="1"/>
    <col min="8" max="8" width="25.140625" customWidth="1"/>
  </cols>
  <sheetData>
    <row r="1" spans="1:8" ht="37.5" customHeight="1" x14ac:dyDescent="0.2">
      <c r="A1" s="266" t="s">
        <v>1</v>
      </c>
      <c r="B1" s="266"/>
      <c r="C1" s="266"/>
      <c r="D1" s="266"/>
      <c r="E1" s="266"/>
      <c r="F1" s="266"/>
      <c r="G1" s="266"/>
      <c r="H1" s="266"/>
    </row>
    <row r="2" spans="1:8" ht="24.95" customHeight="1" x14ac:dyDescent="0.35">
      <c r="A2" s="267" t="s">
        <v>58</v>
      </c>
      <c r="B2" s="267"/>
      <c r="C2" s="267"/>
      <c r="D2" s="267"/>
      <c r="E2" s="267"/>
      <c r="F2" s="267"/>
      <c r="G2" s="267"/>
      <c r="H2" s="267"/>
    </row>
    <row r="3" spans="1:8" ht="24.95" customHeight="1" x14ac:dyDescent="0.2">
      <c r="A3" s="268" t="s">
        <v>317</v>
      </c>
      <c r="B3" s="268"/>
      <c r="C3" s="268"/>
      <c r="D3" s="268"/>
      <c r="E3" s="268"/>
      <c r="F3" s="268"/>
      <c r="G3" s="268"/>
      <c r="H3" s="268"/>
    </row>
    <row r="4" spans="1:8" ht="24.95" customHeight="1" x14ac:dyDescent="0.2">
      <c r="A4" s="269" t="s">
        <v>312</v>
      </c>
      <c r="B4" s="269"/>
      <c r="C4" s="269"/>
      <c r="D4" s="269"/>
      <c r="E4" s="269"/>
      <c r="F4" s="269"/>
      <c r="G4" s="269"/>
      <c r="H4" s="269"/>
    </row>
    <row r="5" spans="1:8" ht="24.95" customHeight="1" x14ac:dyDescent="0.2">
      <c r="A5" s="250"/>
      <c r="B5" s="250"/>
      <c r="C5" s="250"/>
      <c r="D5" s="250"/>
      <c r="E5" s="250"/>
      <c r="F5" s="250"/>
      <c r="G5" s="250"/>
      <c r="H5" s="250"/>
    </row>
    <row r="6" spans="1:8" ht="24.95" customHeight="1" x14ac:dyDescent="0.2">
      <c r="A6" s="273" t="s">
        <v>57</v>
      </c>
      <c r="B6" s="273"/>
      <c r="C6" s="273"/>
      <c r="D6" s="273"/>
      <c r="E6" s="273"/>
      <c r="F6" s="273"/>
      <c r="G6" s="273"/>
      <c r="H6" s="273"/>
    </row>
    <row r="7" spans="1:8" s="1" customFormat="1" ht="24.95" customHeight="1" x14ac:dyDescent="0.2">
      <c r="A7" s="253" t="s">
        <v>55</v>
      </c>
      <c r="B7" s="254"/>
      <c r="C7" s="274" t="s">
        <v>235</v>
      </c>
      <c r="D7" s="275"/>
      <c r="E7" s="260" t="s">
        <v>316</v>
      </c>
      <c r="F7" s="262" t="s">
        <v>57</v>
      </c>
      <c r="G7" s="264" t="s">
        <v>15</v>
      </c>
      <c r="H7" s="255" t="s">
        <v>16</v>
      </c>
    </row>
    <row r="8" spans="1:8" s="1" customFormat="1" ht="24.95" customHeight="1" x14ac:dyDescent="0.2">
      <c r="A8" s="7" t="s">
        <v>14</v>
      </c>
      <c r="B8" s="8" t="s">
        <v>35</v>
      </c>
      <c r="C8" s="8" t="s">
        <v>13</v>
      </c>
      <c r="D8" s="8" t="s">
        <v>12</v>
      </c>
      <c r="E8" s="261"/>
      <c r="F8" s="263"/>
      <c r="G8" s="265"/>
      <c r="H8" s="256"/>
    </row>
    <row r="9" spans="1:8" s="1" customFormat="1" ht="24.95" customHeight="1" x14ac:dyDescent="0.2">
      <c r="A9" s="14">
        <v>0</v>
      </c>
      <c r="B9" s="14"/>
      <c r="C9" s="14"/>
      <c r="D9" s="20"/>
      <c r="E9" s="49"/>
      <c r="F9" s="20"/>
      <c r="G9" s="21">
        <v>0</v>
      </c>
      <c r="H9" s="3">
        <f>A9*G9</f>
        <v>0</v>
      </c>
    </row>
    <row r="10" spans="1:8" s="1" customFormat="1" ht="24.95" customHeight="1" x14ac:dyDescent="0.2">
      <c r="A10" s="14"/>
      <c r="B10" s="14"/>
      <c r="C10" s="14"/>
      <c r="D10" s="20"/>
      <c r="E10" s="49"/>
      <c r="F10" s="20"/>
      <c r="G10" s="21"/>
      <c r="H10" s="3">
        <f>A10*G10</f>
        <v>0</v>
      </c>
    </row>
    <row r="11" spans="1:8" s="1" customFormat="1" ht="24.95" customHeight="1" x14ac:dyDescent="0.2">
      <c r="A11" s="14"/>
      <c r="B11" s="14"/>
      <c r="C11" s="14"/>
      <c r="D11" s="20"/>
      <c r="E11" s="49"/>
      <c r="F11" s="17"/>
      <c r="G11" s="21">
        <v>0</v>
      </c>
      <c r="H11" s="3">
        <f>A11*G11</f>
        <v>0</v>
      </c>
    </row>
    <row r="12" spans="1:8" ht="24.95" customHeight="1" x14ac:dyDescent="0.35">
      <c r="A12" s="270" t="s">
        <v>16</v>
      </c>
      <c r="B12" s="271"/>
      <c r="C12" s="271"/>
      <c r="D12" s="271"/>
      <c r="E12" s="271"/>
      <c r="F12" s="271"/>
      <c r="G12" s="272"/>
      <c r="H12" s="54">
        <f>SUM(H9:H11)</f>
        <v>0</v>
      </c>
    </row>
    <row r="13" spans="1:8" ht="24.95" customHeight="1" x14ac:dyDescent="0.2">
      <c r="A13" s="273" t="s">
        <v>57</v>
      </c>
      <c r="B13" s="273"/>
      <c r="C13" s="273"/>
      <c r="D13" s="273"/>
      <c r="E13" s="273"/>
      <c r="F13" s="273"/>
      <c r="G13" s="273"/>
      <c r="H13" s="273"/>
    </row>
    <row r="14" spans="1:8" ht="24.95" customHeight="1" x14ac:dyDescent="0.2">
      <c r="A14" s="247" t="s">
        <v>370</v>
      </c>
      <c r="B14" s="248"/>
      <c r="C14" s="248"/>
      <c r="D14" s="248"/>
      <c r="E14" s="248"/>
      <c r="F14" s="248"/>
      <c r="G14" s="248"/>
      <c r="H14" s="249"/>
    </row>
  </sheetData>
  <sheetProtection sheet="1" objects="1" scenarios="1" selectLockedCells="1"/>
  <mergeCells count="15">
    <mergeCell ref="A1:H1"/>
    <mergeCell ref="A2:H2"/>
    <mergeCell ref="A3:H3"/>
    <mergeCell ref="A4:H4"/>
    <mergeCell ref="A5:H5"/>
    <mergeCell ref="A6:H6"/>
    <mergeCell ref="C7:D7"/>
    <mergeCell ref="E7:E8"/>
    <mergeCell ref="F7:F8"/>
    <mergeCell ref="G7:G8"/>
    <mergeCell ref="A12:G12"/>
    <mergeCell ref="A14:H14"/>
    <mergeCell ref="A13:H13"/>
    <mergeCell ref="A7:B7"/>
    <mergeCell ref="H7:H8"/>
  </mergeCells>
  <phoneticPr fontId="26" type="noConversion"/>
  <hyperlinks>
    <hyperlink ref="A6:F6" location="Summary" display="Summary" xr:uid="{00000000-0004-0000-0300-000000000000}"/>
    <hyperlink ref="F7" location="Order_Summary" display="Summary" xr:uid="{00000000-0004-0000-0300-000001000000}"/>
    <hyperlink ref="A7:B7" location="Table_of_Contents" display="Back to Table of Contents" xr:uid="{00000000-0004-0000-0300-000002000000}"/>
    <hyperlink ref="C7:D7" location="Add_Items" display="Add Items" xr:uid="{00000000-0004-0000-0300-000003000000}"/>
    <hyperlink ref="A13:F13" location="Summary" display="Summary" xr:uid="{00000000-0004-0000-0300-000004000000}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"/>
  <sheetViews>
    <sheetView showZeros="0" zoomScale="60" workbookViewId="0">
      <selection activeCell="A6" sqref="A6:F6"/>
    </sheetView>
  </sheetViews>
  <sheetFormatPr defaultRowHeight="12.75" x14ac:dyDescent="0.2"/>
  <cols>
    <col min="1" max="1" width="21.5703125" customWidth="1"/>
    <col min="2" max="2" width="40.5703125" customWidth="1"/>
    <col min="3" max="3" width="78.7109375" customWidth="1"/>
    <col min="4" max="4" width="27" customWidth="1"/>
    <col min="5" max="5" width="36" customWidth="1"/>
    <col min="6" max="6" width="45.28515625" customWidth="1"/>
  </cols>
  <sheetData>
    <row r="1" spans="1:7" ht="37.5" customHeight="1" x14ac:dyDescent="0.4">
      <c r="A1" s="266" t="s">
        <v>1</v>
      </c>
      <c r="B1" s="266"/>
      <c r="C1" s="266"/>
      <c r="D1" s="266"/>
      <c r="E1" s="266"/>
      <c r="F1" s="266"/>
      <c r="G1" s="53"/>
    </row>
    <row r="2" spans="1:7" ht="24.95" customHeight="1" x14ac:dyDescent="0.35">
      <c r="A2" s="267" t="s">
        <v>58</v>
      </c>
      <c r="B2" s="267"/>
      <c r="C2" s="267"/>
      <c r="D2" s="267"/>
      <c r="E2" s="267"/>
      <c r="F2" s="267"/>
    </row>
    <row r="3" spans="1:7" ht="24.95" customHeight="1" x14ac:dyDescent="0.2">
      <c r="A3" s="268" t="s">
        <v>341</v>
      </c>
      <c r="B3" s="268"/>
      <c r="C3" s="268"/>
      <c r="D3" s="268"/>
      <c r="E3" s="268"/>
      <c r="F3" s="268"/>
    </row>
    <row r="4" spans="1:7" ht="24.95" customHeight="1" x14ac:dyDescent="0.2">
      <c r="A4" s="269" t="s">
        <v>312</v>
      </c>
      <c r="B4" s="269"/>
      <c r="C4" s="269"/>
      <c r="D4" s="269"/>
      <c r="E4" s="269"/>
      <c r="F4" s="269"/>
    </row>
    <row r="5" spans="1:7" ht="24.95" customHeight="1" x14ac:dyDescent="0.2">
      <c r="A5" s="250"/>
      <c r="B5" s="250"/>
      <c r="C5" s="250"/>
      <c r="D5" s="250"/>
      <c r="E5" s="250"/>
      <c r="F5" s="250"/>
    </row>
    <row r="6" spans="1:7" ht="24.95" customHeight="1" x14ac:dyDescent="0.2">
      <c r="A6" s="251" t="s">
        <v>57</v>
      </c>
      <c r="B6" s="251"/>
      <c r="C6" s="251"/>
      <c r="D6" s="251"/>
      <c r="E6" s="251"/>
      <c r="F6" s="251"/>
    </row>
    <row r="7" spans="1:7" s="1" customFormat="1" ht="24.95" customHeight="1" x14ac:dyDescent="0.2">
      <c r="A7" s="253" t="s">
        <v>55</v>
      </c>
      <c r="B7" s="254"/>
      <c r="C7" s="260" t="s">
        <v>341</v>
      </c>
      <c r="D7" s="262" t="s">
        <v>57</v>
      </c>
      <c r="E7" s="264" t="s">
        <v>15</v>
      </c>
      <c r="F7" s="255" t="s">
        <v>16</v>
      </c>
    </row>
    <row r="8" spans="1:7" s="1" customFormat="1" ht="24.95" customHeight="1" x14ac:dyDescent="0.2">
      <c r="A8" s="7" t="s">
        <v>14</v>
      </c>
      <c r="B8" s="8" t="s">
        <v>35</v>
      </c>
      <c r="C8" s="261"/>
      <c r="D8" s="263"/>
      <c r="E8" s="265"/>
      <c r="F8" s="256"/>
    </row>
    <row r="9" spans="1:7" s="1" customFormat="1" ht="24.95" customHeight="1" x14ac:dyDescent="0.2">
      <c r="A9" s="14">
        <v>0</v>
      </c>
      <c r="B9" s="14"/>
      <c r="C9" s="49" t="s">
        <v>342</v>
      </c>
      <c r="D9" s="97" t="s">
        <v>268</v>
      </c>
      <c r="E9" s="21">
        <v>2.99</v>
      </c>
      <c r="F9" s="3">
        <f>A9*E9</f>
        <v>0</v>
      </c>
    </row>
    <row r="10" spans="1:7" s="1" customFormat="1" ht="24.95" customHeight="1" x14ac:dyDescent="0.2">
      <c r="A10" s="14">
        <v>0</v>
      </c>
      <c r="B10" s="14"/>
      <c r="C10" s="49" t="s">
        <v>343</v>
      </c>
      <c r="D10" s="97" t="s">
        <v>268</v>
      </c>
      <c r="E10" s="21">
        <v>2.99</v>
      </c>
      <c r="F10" s="3">
        <f>A10*E10</f>
        <v>0</v>
      </c>
    </row>
    <row r="11" spans="1:7" ht="24.95" customHeight="1" x14ac:dyDescent="0.3">
      <c r="A11" s="252" t="s">
        <v>16</v>
      </c>
      <c r="B11" s="252"/>
      <c r="C11" s="252"/>
      <c r="D11" s="252"/>
      <c r="E11" s="252"/>
      <c r="F11" s="88">
        <f>SUM(F9:F10)</f>
        <v>0</v>
      </c>
    </row>
    <row r="12" spans="1:7" ht="24.95" customHeight="1" x14ac:dyDescent="0.2">
      <c r="A12" s="251" t="s">
        <v>57</v>
      </c>
      <c r="B12" s="251"/>
      <c r="C12" s="251"/>
      <c r="D12" s="251"/>
      <c r="E12" s="251"/>
      <c r="F12" s="251"/>
    </row>
  </sheetData>
  <mergeCells count="13">
    <mergeCell ref="A1:F1"/>
    <mergeCell ref="A2:F2"/>
    <mergeCell ref="A3:F3"/>
    <mergeCell ref="A4:F4"/>
    <mergeCell ref="A12:F12"/>
    <mergeCell ref="A11:E11"/>
    <mergeCell ref="A5:F5"/>
    <mergeCell ref="A6:F6"/>
    <mergeCell ref="A7:B7"/>
    <mergeCell ref="C7:C8"/>
    <mergeCell ref="D7:D8"/>
    <mergeCell ref="E7:E8"/>
    <mergeCell ref="F7:F8"/>
  </mergeCells>
  <phoneticPr fontId="26" type="noConversion"/>
  <hyperlinks>
    <hyperlink ref="D7" location="Order_Summary" display="Summary" xr:uid="{00000000-0004-0000-0400-000000000000}"/>
    <hyperlink ref="A7:B7" location="Table_of_Contents" display="Back to Table of Contents" xr:uid="{00000000-0004-0000-0400-000001000000}"/>
    <hyperlink ref="A6:F6" location="Summary" display="Summary" xr:uid="{00000000-0004-0000-0400-000002000000}"/>
    <hyperlink ref="A12:F12" location="Summary" display="Summary" xr:uid="{00000000-0004-0000-0400-000003000000}"/>
  </hyperlink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"/>
  <sheetViews>
    <sheetView showZeros="0" zoomScale="60" workbookViewId="0">
      <selection activeCell="A7" sqref="A7:B7"/>
    </sheetView>
  </sheetViews>
  <sheetFormatPr defaultRowHeight="12.75" x14ac:dyDescent="0.2"/>
  <cols>
    <col min="1" max="1" width="28.28515625" customWidth="1"/>
    <col min="2" max="2" width="21.7109375" customWidth="1"/>
    <col min="3" max="3" width="37.28515625" customWidth="1"/>
    <col min="4" max="4" width="67.140625" customWidth="1"/>
    <col min="5" max="5" width="34.140625" customWidth="1"/>
    <col min="6" max="6" width="19.7109375" customWidth="1"/>
    <col min="7" max="7" width="41.85546875" customWidth="1"/>
  </cols>
  <sheetData>
    <row r="1" spans="1:7" ht="30" x14ac:dyDescent="0.2">
      <c r="A1" s="266" t="s">
        <v>1</v>
      </c>
      <c r="B1" s="266"/>
      <c r="C1" s="266"/>
      <c r="D1" s="266"/>
      <c r="E1" s="266"/>
      <c r="F1" s="266"/>
      <c r="G1" s="266"/>
    </row>
    <row r="2" spans="1:7" ht="23.25" x14ac:dyDescent="0.35">
      <c r="A2" s="267" t="s">
        <v>58</v>
      </c>
      <c r="B2" s="267"/>
      <c r="C2" s="267"/>
      <c r="D2" s="267"/>
      <c r="E2" s="267"/>
      <c r="F2" s="267"/>
      <c r="G2" s="267"/>
    </row>
    <row r="3" spans="1:7" ht="23.25" x14ac:dyDescent="0.2">
      <c r="A3" s="268" t="s">
        <v>360</v>
      </c>
      <c r="B3" s="268"/>
      <c r="C3" s="268"/>
      <c r="D3" s="268"/>
      <c r="E3" s="268"/>
      <c r="F3" s="268"/>
      <c r="G3" s="268"/>
    </row>
    <row r="4" spans="1:7" ht="23.25" x14ac:dyDescent="0.2">
      <c r="A4" s="269" t="s">
        <v>312</v>
      </c>
      <c r="B4" s="269"/>
      <c r="C4" s="269"/>
      <c r="D4" s="269"/>
      <c r="E4" s="269"/>
      <c r="F4" s="269"/>
      <c r="G4" s="269"/>
    </row>
    <row r="5" spans="1:7" ht="24.95" customHeight="1" x14ac:dyDescent="0.2">
      <c r="A5" s="250"/>
      <c r="B5" s="250"/>
      <c r="C5" s="250"/>
      <c r="D5" s="250"/>
      <c r="E5" s="250"/>
      <c r="F5" s="250"/>
      <c r="G5" s="250"/>
    </row>
    <row r="6" spans="1:7" ht="23.25" x14ac:dyDescent="0.2">
      <c r="A6" s="273" t="s">
        <v>57</v>
      </c>
      <c r="B6" s="273"/>
      <c r="C6" s="273"/>
      <c r="D6" s="273"/>
      <c r="E6" s="273"/>
      <c r="F6" s="273"/>
      <c r="G6" s="273"/>
    </row>
    <row r="7" spans="1:7" ht="20.25" x14ac:dyDescent="0.2">
      <c r="A7" s="253" t="s">
        <v>55</v>
      </c>
      <c r="B7" s="254"/>
      <c r="C7" s="129" t="s">
        <v>235</v>
      </c>
      <c r="D7" s="260" t="s">
        <v>360</v>
      </c>
      <c r="E7" s="262" t="s">
        <v>57</v>
      </c>
      <c r="F7" s="264" t="s">
        <v>15</v>
      </c>
      <c r="G7" s="255" t="s">
        <v>16</v>
      </c>
    </row>
    <row r="8" spans="1:7" ht="20.25" x14ac:dyDescent="0.2">
      <c r="A8" s="7" t="s">
        <v>14</v>
      </c>
      <c r="B8" s="8" t="s">
        <v>35</v>
      </c>
      <c r="C8" s="8" t="s">
        <v>13</v>
      </c>
      <c r="D8" s="261"/>
      <c r="E8" s="263"/>
      <c r="F8" s="265"/>
      <c r="G8" s="256"/>
    </row>
    <row r="9" spans="1:7" ht="20.25" x14ac:dyDescent="0.2">
      <c r="A9" s="14">
        <v>0</v>
      </c>
      <c r="B9" s="14"/>
      <c r="C9" s="14" t="s">
        <v>361</v>
      </c>
      <c r="D9" s="49" t="s">
        <v>362</v>
      </c>
      <c r="E9" s="20"/>
      <c r="F9" s="21">
        <v>33.4</v>
      </c>
      <c r="G9" s="3">
        <f>A9*F9</f>
        <v>0</v>
      </c>
    </row>
    <row r="10" spans="1:7" ht="20.25" x14ac:dyDescent="0.2">
      <c r="A10" s="14">
        <v>0</v>
      </c>
      <c r="B10" s="14"/>
      <c r="C10" s="14" t="s">
        <v>361</v>
      </c>
      <c r="D10" s="49" t="s">
        <v>363</v>
      </c>
      <c r="E10" s="20"/>
      <c r="F10" s="21">
        <v>33.4</v>
      </c>
      <c r="G10" s="3">
        <f>A10*F10</f>
        <v>0</v>
      </c>
    </row>
    <row r="11" spans="1:7" ht="20.25" x14ac:dyDescent="0.2">
      <c r="A11" s="14"/>
      <c r="B11" s="14"/>
      <c r="C11" s="14"/>
      <c r="D11" s="49"/>
      <c r="E11" s="17"/>
      <c r="F11" s="21">
        <v>0</v>
      </c>
      <c r="G11" s="3">
        <f>A11*F11</f>
        <v>0</v>
      </c>
    </row>
    <row r="12" spans="1:7" ht="23.25" x14ac:dyDescent="0.35">
      <c r="A12" s="270" t="s">
        <v>16</v>
      </c>
      <c r="B12" s="271"/>
      <c r="C12" s="271"/>
      <c r="D12" s="271"/>
      <c r="E12" s="271"/>
      <c r="F12" s="272"/>
      <c r="G12" s="54">
        <f>SUM(G9:G11)</f>
        <v>0</v>
      </c>
    </row>
    <row r="13" spans="1:7" ht="23.25" x14ac:dyDescent="0.2">
      <c r="A13" s="273" t="s">
        <v>57</v>
      </c>
      <c r="B13" s="273"/>
      <c r="C13" s="273"/>
      <c r="D13" s="273"/>
      <c r="E13" s="273"/>
      <c r="F13" s="273"/>
      <c r="G13" s="273"/>
    </row>
  </sheetData>
  <sheetProtection sheet="1" objects="1" scenarios="1" selectLockedCells="1"/>
  <mergeCells count="13">
    <mergeCell ref="A1:G1"/>
    <mergeCell ref="A2:G2"/>
    <mergeCell ref="A3:G3"/>
    <mergeCell ref="A4:G4"/>
    <mergeCell ref="A12:F12"/>
    <mergeCell ref="A13:G13"/>
    <mergeCell ref="A5:G5"/>
    <mergeCell ref="A6:G6"/>
    <mergeCell ref="A7:B7"/>
    <mergeCell ref="D7:D8"/>
    <mergeCell ref="E7:E8"/>
    <mergeCell ref="F7:F8"/>
    <mergeCell ref="G7:G8"/>
  </mergeCells>
  <phoneticPr fontId="26" type="noConversion"/>
  <hyperlinks>
    <hyperlink ref="A6:E6" location="Summary" display="Summary" xr:uid="{00000000-0004-0000-0500-000000000000}"/>
    <hyperlink ref="E7" location="Order_Summary" display="Summary" xr:uid="{00000000-0004-0000-0500-000001000000}"/>
    <hyperlink ref="A7:B7" location="Table_of_Contents" display="Back to Table of Contents" xr:uid="{00000000-0004-0000-0500-000002000000}"/>
    <hyperlink ref="C7" location="Add_Items" display="Add Items" xr:uid="{00000000-0004-0000-0500-000003000000}"/>
    <hyperlink ref="A13:E13" location="Summary" display="Summary" xr:uid="{00000000-0004-0000-0500-000004000000}"/>
  </hyperlink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"/>
  <sheetViews>
    <sheetView showZeros="0" zoomScale="60" workbookViewId="0">
      <selection activeCell="A13" sqref="A13:IV13"/>
    </sheetView>
  </sheetViews>
  <sheetFormatPr defaultRowHeight="12.75" x14ac:dyDescent="0.2"/>
  <cols>
    <col min="1" max="1" width="20" customWidth="1"/>
    <col min="2" max="2" width="31.5703125" customWidth="1"/>
    <col min="3" max="3" width="33" customWidth="1"/>
    <col min="4" max="4" width="81.140625" customWidth="1"/>
    <col min="5" max="5" width="17" customWidth="1"/>
    <col min="6" max="6" width="27.7109375" customWidth="1"/>
    <col min="7" max="7" width="24.42578125" customWidth="1"/>
  </cols>
  <sheetData>
    <row r="1" spans="1:7" ht="30" x14ac:dyDescent="0.2">
      <c r="A1" s="266" t="s">
        <v>1</v>
      </c>
      <c r="B1" s="266"/>
      <c r="C1" s="266"/>
      <c r="D1" s="266"/>
      <c r="E1" s="266"/>
      <c r="F1" s="266"/>
      <c r="G1" s="266"/>
    </row>
    <row r="2" spans="1:7" ht="23.25" x14ac:dyDescent="0.35">
      <c r="A2" s="267" t="s">
        <v>58</v>
      </c>
      <c r="B2" s="267"/>
      <c r="C2" s="267"/>
      <c r="D2" s="267"/>
      <c r="E2" s="267"/>
      <c r="F2" s="267"/>
      <c r="G2" s="267"/>
    </row>
    <row r="3" spans="1:7" ht="23.25" x14ac:dyDescent="0.2">
      <c r="A3" s="268" t="s">
        <v>365</v>
      </c>
      <c r="B3" s="268"/>
      <c r="C3" s="268"/>
      <c r="D3" s="268"/>
      <c r="E3" s="268"/>
      <c r="F3" s="268"/>
      <c r="G3" s="268"/>
    </row>
    <row r="4" spans="1:7" ht="23.25" x14ac:dyDescent="0.2">
      <c r="A4" s="269" t="s">
        <v>312</v>
      </c>
      <c r="B4" s="269"/>
      <c r="C4" s="269"/>
      <c r="D4" s="269"/>
      <c r="E4" s="269"/>
      <c r="F4" s="269"/>
      <c r="G4" s="269"/>
    </row>
    <row r="5" spans="1:7" ht="24.95" customHeight="1" x14ac:dyDescent="0.2">
      <c r="A5" s="250"/>
      <c r="B5" s="250"/>
      <c r="C5" s="250"/>
      <c r="D5" s="250"/>
      <c r="E5" s="250"/>
      <c r="F5" s="250"/>
      <c r="G5" s="250"/>
    </row>
    <row r="6" spans="1:7" ht="23.25" x14ac:dyDescent="0.2">
      <c r="A6" s="273" t="s">
        <v>57</v>
      </c>
      <c r="B6" s="273"/>
      <c r="C6" s="273"/>
      <c r="D6" s="273"/>
      <c r="E6" s="273"/>
      <c r="F6" s="273"/>
      <c r="G6" s="273"/>
    </row>
    <row r="7" spans="1:7" ht="20.25" x14ac:dyDescent="0.2">
      <c r="A7" s="253" t="s">
        <v>55</v>
      </c>
      <c r="B7" s="254"/>
      <c r="C7" s="129" t="s">
        <v>235</v>
      </c>
      <c r="D7" s="260" t="s">
        <v>365</v>
      </c>
      <c r="E7" s="262" t="s">
        <v>57</v>
      </c>
      <c r="F7" s="264" t="s">
        <v>15</v>
      </c>
      <c r="G7" s="255" t="s">
        <v>16</v>
      </c>
    </row>
    <row r="8" spans="1:7" ht="20.25" x14ac:dyDescent="0.2">
      <c r="A8" s="7" t="s">
        <v>14</v>
      </c>
      <c r="B8" s="8" t="s">
        <v>35</v>
      </c>
      <c r="C8" s="8" t="s">
        <v>13</v>
      </c>
      <c r="D8" s="261"/>
      <c r="E8" s="263"/>
      <c r="F8" s="265"/>
      <c r="G8" s="256"/>
    </row>
    <row r="9" spans="1:7" ht="20.25" x14ac:dyDescent="0.2">
      <c r="A9" s="14">
        <v>0</v>
      </c>
      <c r="B9" s="14"/>
      <c r="C9" s="14" t="s">
        <v>367</v>
      </c>
      <c r="D9" s="49" t="s">
        <v>366</v>
      </c>
      <c r="E9" s="20"/>
      <c r="F9" s="21">
        <v>36.4</v>
      </c>
      <c r="G9" s="3">
        <f>A9*F9</f>
        <v>0</v>
      </c>
    </row>
    <row r="10" spans="1:7" ht="20.25" x14ac:dyDescent="0.2">
      <c r="A10" s="14">
        <v>0</v>
      </c>
      <c r="B10" s="14"/>
      <c r="C10" s="14" t="s">
        <v>368</v>
      </c>
      <c r="D10" s="49" t="s">
        <v>369</v>
      </c>
      <c r="E10" s="20"/>
      <c r="F10" s="21">
        <v>36.4</v>
      </c>
      <c r="G10" s="3">
        <f>A10*F10</f>
        <v>0</v>
      </c>
    </row>
    <row r="11" spans="1:7" ht="20.25" x14ac:dyDescent="0.2">
      <c r="A11" s="14"/>
      <c r="B11" s="14"/>
      <c r="C11" s="14"/>
      <c r="D11" s="49"/>
      <c r="E11" s="17"/>
      <c r="F11" s="21">
        <v>0</v>
      </c>
      <c r="G11" s="3">
        <f>A11*F11</f>
        <v>0</v>
      </c>
    </row>
    <row r="12" spans="1:7" ht="23.25" x14ac:dyDescent="0.35">
      <c r="A12" s="270" t="s">
        <v>16</v>
      </c>
      <c r="B12" s="271"/>
      <c r="C12" s="271"/>
      <c r="D12" s="271"/>
      <c r="E12" s="271"/>
      <c r="F12" s="272"/>
      <c r="G12" s="54">
        <f>SUM(G9:G11)</f>
        <v>0</v>
      </c>
    </row>
    <row r="13" spans="1:7" ht="23.25" x14ac:dyDescent="0.2">
      <c r="A13" s="273" t="s">
        <v>57</v>
      </c>
      <c r="B13" s="273"/>
      <c r="C13" s="273"/>
      <c r="D13" s="273"/>
      <c r="E13" s="273"/>
      <c r="F13" s="273"/>
      <c r="G13" s="273"/>
    </row>
  </sheetData>
  <sheetProtection sheet="1" objects="1" scenarios="1" selectLockedCells="1"/>
  <mergeCells count="13">
    <mergeCell ref="A1:G1"/>
    <mergeCell ref="A2:G2"/>
    <mergeCell ref="A3:G3"/>
    <mergeCell ref="A4:G4"/>
    <mergeCell ref="A12:F12"/>
    <mergeCell ref="A13:G13"/>
    <mergeCell ref="A5:G5"/>
    <mergeCell ref="A6:G6"/>
    <mergeCell ref="A7:B7"/>
    <mergeCell ref="D7:D8"/>
    <mergeCell ref="E7:E8"/>
    <mergeCell ref="F7:F8"/>
    <mergeCell ref="G7:G8"/>
  </mergeCells>
  <phoneticPr fontId="26" type="noConversion"/>
  <hyperlinks>
    <hyperlink ref="A6:E6" location="Summary" display="Summary" xr:uid="{00000000-0004-0000-0600-000000000000}"/>
    <hyperlink ref="E7" location="Order_Summary" display="Summary" xr:uid="{00000000-0004-0000-0600-000001000000}"/>
    <hyperlink ref="A7:B7" location="Table_of_Contents" display="Back to Table of Contents" xr:uid="{00000000-0004-0000-0600-000002000000}"/>
    <hyperlink ref="C7" location="Add_Items" display="Add Items" xr:uid="{00000000-0004-0000-0600-000003000000}"/>
    <hyperlink ref="A13:E13" location="Summary" display="Summary" xr:uid="{00000000-0004-0000-0600-000004000000}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"/>
  <sheetViews>
    <sheetView showZeros="0" zoomScale="60" workbookViewId="0">
      <selection activeCell="A7" sqref="A7:B7"/>
    </sheetView>
  </sheetViews>
  <sheetFormatPr defaultRowHeight="12.75" x14ac:dyDescent="0.2"/>
  <cols>
    <col min="1" max="1" width="23.85546875" customWidth="1"/>
    <col min="2" max="2" width="29.140625" customWidth="1"/>
    <col min="3" max="3" width="81.42578125" customWidth="1"/>
    <col min="4" max="4" width="32.140625" customWidth="1"/>
    <col min="5" max="5" width="32.28515625" customWidth="1"/>
    <col min="6" max="6" width="27.7109375" customWidth="1"/>
  </cols>
  <sheetData>
    <row r="1" spans="1:6" ht="30" x14ac:dyDescent="0.2">
      <c r="A1" s="266" t="s">
        <v>1</v>
      </c>
      <c r="B1" s="266"/>
      <c r="C1" s="266"/>
      <c r="D1" s="266"/>
      <c r="E1" s="266"/>
      <c r="F1" s="266"/>
    </row>
    <row r="2" spans="1:6" ht="23.25" x14ac:dyDescent="0.35">
      <c r="A2" s="267" t="s">
        <v>58</v>
      </c>
      <c r="B2" s="267"/>
      <c r="C2" s="267"/>
      <c r="D2" s="267"/>
      <c r="E2" s="267"/>
      <c r="F2" s="267"/>
    </row>
    <row r="3" spans="1:6" ht="23.25" x14ac:dyDescent="0.2">
      <c r="A3" s="268" t="s">
        <v>357</v>
      </c>
      <c r="B3" s="268"/>
      <c r="C3" s="268"/>
      <c r="D3" s="268"/>
      <c r="E3" s="268"/>
      <c r="F3" s="268"/>
    </row>
    <row r="4" spans="1:6" ht="23.25" x14ac:dyDescent="0.2">
      <c r="A4" s="269" t="s">
        <v>312</v>
      </c>
      <c r="B4" s="269"/>
      <c r="C4" s="269"/>
      <c r="D4" s="269"/>
      <c r="E4" s="269"/>
      <c r="F4" s="269"/>
    </row>
    <row r="5" spans="1:6" ht="24.95" customHeight="1" x14ac:dyDescent="0.2">
      <c r="A5" s="250"/>
      <c r="B5" s="250"/>
      <c r="C5" s="250"/>
      <c r="D5" s="250"/>
      <c r="E5" s="250"/>
      <c r="F5" s="250"/>
    </row>
    <row r="6" spans="1:6" ht="23.25" x14ac:dyDescent="0.2">
      <c r="A6" s="251" t="s">
        <v>57</v>
      </c>
      <c r="B6" s="251"/>
      <c r="C6" s="251"/>
      <c r="D6" s="251"/>
      <c r="E6" s="251"/>
      <c r="F6" s="251"/>
    </row>
    <row r="7" spans="1:6" ht="20.25" x14ac:dyDescent="0.2">
      <c r="A7" s="253" t="s">
        <v>55</v>
      </c>
      <c r="B7" s="254"/>
      <c r="C7" s="260" t="s">
        <v>357</v>
      </c>
      <c r="D7" s="262" t="s">
        <v>57</v>
      </c>
      <c r="E7" s="264" t="s">
        <v>15</v>
      </c>
      <c r="F7" s="255" t="s">
        <v>16</v>
      </c>
    </row>
    <row r="8" spans="1:6" ht="20.25" x14ac:dyDescent="0.2">
      <c r="A8" s="7" t="s">
        <v>14</v>
      </c>
      <c r="B8" s="8" t="s">
        <v>35</v>
      </c>
      <c r="C8" s="261"/>
      <c r="D8" s="263"/>
      <c r="E8" s="265"/>
      <c r="F8" s="256"/>
    </row>
    <row r="9" spans="1:6" ht="20.25" x14ac:dyDescent="0.2">
      <c r="A9" s="14">
        <v>0</v>
      </c>
      <c r="B9" s="14"/>
      <c r="C9" s="49" t="s">
        <v>358</v>
      </c>
      <c r="D9" s="97" t="s">
        <v>268</v>
      </c>
      <c r="E9" s="21">
        <v>32</v>
      </c>
      <c r="F9" s="3">
        <f>A9*E9</f>
        <v>0</v>
      </c>
    </row>
    <row r="10" spans="1:6" ht="20.25" customHeight="1" x14ac:dyDescent="0.2">
      <c r="A10" s="14">
        <v>0</v>
      </c>
      <c r="B10" s="14"/>
      <c r="C10" s="49" t="s">
        <v>359</v>
      </c>
      <c r="D10" s="97" t="s">
        <v>268</v>
      </c>
      <c r="E10" s="21">
        <v>32.4</v>
      </c>
      <c r="F10" s="3">
        <f>A10*E10</f>
        <v>0</v>
      </c>
    </row>
    <row r="11" spans="1:6" ht="23.25" x14ac:dyDescent="0.3">
      <c r="A11" s="252" t="s">
        <v>16</v>
      </c>
      <c r="B11" s="252"/>
      <c r="C11" s="252"/>
      <c r="D11" s="252"/>
      <c r="E11" s="252"/>
      <c r="F11" s="88">
        <f>SUM(F9:F10)</f>
        <v>0</v>
      </c>
    </row>
    <row r="12" spans="1:6" ht="23.25" x14ac:dyDescent="0.2">
      <c r="A12" s="251" t="s">
        <v>57</v>
      </c>
      <c r="B12" s="251"/>
      <c r="C12" s="251"/>
      <c r="D12" s="251"/>
      <c r="E12" s="251"/>
      <c r="F12" s="251"/>
    </row>
  </sheetData>
  <mergeCells count="13">
    <mergeCell ref="A1:F1"/>
    <mergeCell ref="A2:F2"/>
    <mergeCell ref="A3:F3"/>
    <mergeCell ref="A4:F4"/>
    <mergeCell ref="A11:E11"/>
    <mergeCell ref="A12:F12"/>
    <mergeCell ref="A5:F5"/>
    <mergeCell ref="A6:F6"/>
    <mergeCell ref="A7:B7"/>
    <mergeCell ref="C7:C8"/>
    <mergeCell ref="D7:D8"/>
    <mergeCell ref="E7:E8"/>
    <mergeCell ref="F7:F8"/>
  </mergeCells>
  <phoneticPr fontId="26" type="noConversion"/>
  <hyperlinks>
    <hyperlink ref="D7" location="Order_Summary" display="Summary" xr:uid="{00000000-0004-0000-0700-000000000000}"/>
    <hyperlink ref="A7:B7" location="Table_of_Contents" display="Back to Table of Contents" xr:uid="{00000000-0004-0000-0700-000001000000}"/>
    <hyperlink ref="A6:F6" location="Summary" display="Summary" xr:uid="{00000000-0004-0000-0700-000002000000}"/>
    <hyperlink ref="A12:F12" location="Summary" display="Summary" xr:uid="{00000000-0004-0000-0700-000003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7"/>
  <sheetViews>
    <sheetView showZeros="0" zoomScale="60" workbookViewId="0">
      <selection activeCell="A7" sqref="A7:B7"/>
    </sheetView>
  </sheetViews>
  <sheetFormatPr defaultRowHeight="12.75" x14ac:dyDescent="0.2"/>
  <cols>
    <col min="1" max="1" width="14.42578125" customWidth="1"/>
    <col min="2" max="2" width="26.7109375" customWidth="1"/>
    <col min="3" max="3" width="18.28515625" customWidth="1"/>
    <col min="4" max="4" width="22" customWidth="1"/>
    <col min="5" max="5" width="94.42578125" customWidth="1"/>
    <col min="6" max="6" width="40.85546875" customWidth="1"/>
    <col min="7" max="7" width="34.5703125" customWidth="1"/>
    <col min="8" max="8" width="30.5703125" customWidth="1"/>
  </cols>
  <sheetData>
    <row r="1" spans="1:10" ht="37.5" customHeight="1" x14ac:dyDescent="0.2">
      <c r="A1" s="266" t="s">
        <v>1</v>
      </c>
      <c r="B1" s="266"/>
      <c r="C1" s="266"/>
      <c r="D1" s="266"/>
      <c r="E1" s="266"/>
      <c r="F1" s="266"/>
      <c r="G1" s="266"/>
      <c r="H1" s="266"/>
    </row>
    <row r="2" spans="1:10" ht="24.95" customHeight="1" x14ac:dyDescent="0.35">
      <c r="A2" s="267" t="s">
        <v>58</v>
      </c>
      <c r="B2" s="267"/>
      <c r="C2" s="267"/>
      <c r="D2" s="267"/>
      <c r="E2" s="267"/>
      <c r="F2" s="267"/>
      <c r="G2" s="267"/>
      <c r="H2" s="267"/>
    </row>
    <row r="3" spans="1:10" ht="24.95" customHeight="1" x14ac:dyDescent="0.2">
      <c r="A3" s="268" t="s">
        <v>204</v>
      </c>
      <c r="B3" s="268"/>
      <c r="C3" s="268"/>
      <c r="D3" s="268"/>
      <c r="E3" s="268"/>
      <c r="F3" s="268"/>
      <c r="G3" s="268"/>
      <c r="H3" s="268"/>
    </row>
    <row r="4" spans="1:10" ht="24.95" customHeight="1" x14ac:dyDescent="0.2">
      <c r="A4" s="269" t="s">
        <v>312</v>
      </c>
      <c r="B4" s="269"/>
      <c r="C4" s="269"/>
      <c r="D4" s="269"/>
      <c r="E4" s="269"/>
      <c r="F4" s="269"/>
      <c r="G4" s="269"/>
      <c r="H4" s="269"/>
    </row>
    <row r="5" spans="1:10" ht="24.95" customHeight="1" x14ac:dyDescent="0.2">
      <c r="A5" s="243"/>
      <c r="B5" s="243"/>
      <c r="C5" s="243"/>
      <c r="D5" s="243"/>
      <c r="E5" s="243"/>
      <c r="F5" s="243"/>
      <c r="G5" s="243"/>
      <c r="H5" s="243"/>
    </row>
    <row r="6" spans="1:10" ht="24.95" customHeight="1" x14ac:dyDescent="0.2">
      <c r="A6" s="277" t="s">
        <v>57</v>
      </c>
      <c r="B6" s="251"/>
      <c r="C6" s="251"/>
      <c r="D6" s="251"/>
      <c r="E6" s="251"/>
      <c r="F6" s="251"/>
      <c r="G6" s="251"/>
      <c r="H6" s="251"/>
    </row>
    <row r="7" spans="1:10" s="1" customFormat="1" ht="24.95" customHeight="1" x14ac:dyDescent="0.2">
      <c r="A7" s="253" t="s">
        <v>55</v>
      </c>
      <c r="B7" s="254"/>
      <c r="C7" s="274" t="s">
        <v>235</v>
      </c>
      <c r="D7" s="275"/>
      <c r="E7" s="260" t="s">
        <v>204</v>
      </c>
      <c r="F7" s="262" t="s">
        <v>57</v>
      </c>
      <c r="G7" s="264" t="s">
        <v>15</v>
      </c>
      <c r="H7" s="255" t="s">
        <v>16</v>
      </c>
    </row>
    <row r="8" spans="1:10" s="1" customFormat="1" ht="24.95" customHeight="1" x14ac:dyDescent="0.2">
      <c r="A8" s="7" t="s">
        <v>14</v>
      </c>
      <c r="B8" s="8" t="s">
        <v>35</v>
      </c>
      <c r="C8" s="8" t="s">
        <v>13</v>
      </c>
      <c r="D8" s="8" t="s">
        <v>12</v>
      </c>
      <c r="E8" s="261"/>
      <c r="F8" s="263"/>
      <c r="G8" s="265"/>
      <c r="H8" s="256"/>
    </row>
    <row r="9" spans="1:10" s="1" customFormat="1" ht="24.95" customHeight="1" x14ac:dyDescent="0.2">
      <c r="A9" s="14">
        <v>0</v>
      </c>
      <c r="B9" s="14"/>
      <c r="C9" s="14"/>
      <c r="D9" s="20"/>
      <c r="E9" s="20" t="s">
        <v>305</v>
      </c>
      <c r="F9" s="14" t="s">
        <v>205</v>
      </c>
      <c r="G9" s="21">
        <v>250.5</v>
      </c>
      <c r="H9" s="3">
        <f>A9*G9</f>
        <v>0</v>
      </c>
    </row>
    <row r="10" spans="1:10" s="1" customFormat="1" ht="24.95" customHeight="1" x14ac:dyDescent="0.2">
      <c r="A10" s="72"/>
      <c r="B10" s="72"/>
      <c r="C10" s="72"/>
      <c r="D10" s="27"/>
      <c r="E10" s="27" t="s">
        <v>306</v>
      </c>
      <c r="F10" s="14"/>
      <c r="G10" s="28">
        <v>376.17</v>
      </c>
      <c r="H10" s="29">
        <f>A10*G10</f>
        <v>0</v>
      </c>
    </row>
    <row r="11" spans="1:10" s="1" customFormat="1" ht="24.95" customHeight="1" x14ac:dyDescent="0.2">
      <c r="A11" s="92" t="s">
        <v>14</v>
      </c>
      <c r="B11" s="93" t="s">
        <v>35</v>
      </c>
      <c r="C11" s="93" t="s">
        <v>13</v>
      </c>
      <c r="D11" s="93" t="s">
        <v>12</v>
      </c>
      <c r="E11" s="92" t="s">
        <v>344</v>
      </c>
      <c r="F11" s="109" t="s">
        <v>57</v>
      </c>
      <c r="G11" s="100" t="s">
        <v>15</v>
      </c>
      <c r="H11" s="100">
        <v>0</v>
      </c>
    </row>
    <row r="12" spans="1:10" s="1" customFormat="1" ht="24.95" customHeight="1" x14ac:dyDescent="0.2">
      <c r="A12" s="16"/>
      <c r="B12" s="16"/>
      <c r="C12" s="16">
        <v>13</v>
      </c>
      <c r="D12" s="17"/>
      <c r="E12" s="101" t="s">
        <v>344</v>
      </c>
      <c r="F12" s="276"/>
      <c r="G12" s="18">
        <v>164.62</v>
      </c>
      <c r="H12" s="29">
        <f>A12*G12</f>
        <v>0</v>
      </c>
    </row>
    <row r="13" spans="1:10" s="1" customFormat="1" ht="24.95" customHeight="1" x14ac:dyDescent="0.2">
      <c r="A13" s="14"/>
      <c r="B13" s="14"/>
      <c r="C13" s="14">
        <v>12</v>
      </c>
      <c r="D13" s="20"/>
      <c r="E13" s="101" t="s">
        <v>344</v>
      </c>
      <c r="F13" s="276"/>
      <c r="G13" s="18">
        <v>176.67</v>
      </c>
      <c r="H13" s="29">
        <f t="shared" ref="H13:H18" si="0">A13*G13</f>
        <v>0</v>
      </c>
      <c r="J13" s="99"/>
    </row>
    <row r="14" spans="1:10" s="1" customFormat="1" ht="24.95" customHeight="1" x14ac:dyDescent="0.2">
      <c r="A14" s="14"/>
      <c r="B14" s="14"/>
      <c r="C14" s="14">
        <v>11</v>
      </c>
      <c r="D14" s="20"/>
      <c r="E14" s="101" t="s">
        <v>344</v>
      </c>
      <c r="F14" s="276"/>
      <c r="G14" s="18">
        <v>176.67</v>
      </c>
      <c r="H14" s="29">
        <f t="shared" si="0"/>
        <v>0</v>
      </c>
    </row>
    <row r="15" spans="1:10" s="1" customFormat="1" ht="24.95" customHeight="1" x14ac:dyDescent="0.2">
      <c r="A15" s="14"/>
      <c r="B15" s="14"/>
      <c r="C15" s="14">
        <v>10</v>
      </c>
      <c r="D15" s="20"/>
      <c r="E15" s="101" t="s">
        <v>344</v>
      </c>
      <c r="F15" s="276"/>
      <c r="G15" s="18">
        <v>176.67</v>
      </c>
      <c r="H15" s="29">
        <f t="shared" si="0"/>
        <v>0</v>
      </c>
    </row>
    <row r="16" spans="1:10" s="1" customFormat="1" ht="24.95" customHeight="1" x14ac:dyDescent="0.2">
      <c r="A16" s="14"/>
      <c r="B16" s="14"/>
      <c r="C16" s="14">
        <v>9</v>
      </c>
      <c r="D16" s="20"/>
      <c r="E16" s="101" t="s">
        <v>344</v>
      </c>
      <c r="F16" s="276"/>
      <c r="G16" s="18">
        <v>176.67</v>
      </c>
      <c r="H16" s="29">
        <f t="shared" si="0"/>
        <v>0</v>
      </c>
    </row>
    <row r="17" spans="1:8" s="1" customFormat="1" ht="24.95" customHeight="1" x14ac:dyDescent="0.2">
      <c r="A17" s="14"/>
      <c r="B17" s="14"/>
      <c r="C17" s="14">
        <v>8</v>
      </c>
      <c r="D17" s="20"/>
      <c r="E17" s="101" t="s">
        <v>344</v>
      </c>
      <c r="F17" s="276"/>
      <c r="G17" s="18">
        <v>176.67</v>
      </c>
      <c r="H17" s="29">
        <f t="shared" si="0"/>
        <v>0</v>
      </c>
    </row>
    <row r="18" spans="1:8" s="1" customFormat="1" ht="24.95" customHeight="1" x14ac:dyDescent="0.2">
      <c r="A18" s="14"/>
      <c r="B18" s="14"/>
      <c r="C18" s="14">
        <v>7</v>
      </c>
      <c r="D18" s="20"/>
      <c r="E18" s="101" t="s">
        <v>344</v>
      </c>
      <c r="F18" s="276"/>
      <c r="G18" s="18">
        <v>176.67</v>
      </c>
      <c r="H18" s="29">
        <f t="shared" si="0"/>
        <v>0</v>
      </c>
    </row>
    <row r="19" spans="1:8" s="1" customFormat="1" ht="24.95" customHeight="1" x14ac:dyDescent="0.2">
      <c r="A19" s="102" t="s">
        <v>14</v>
      </c>
      <c r="B19" s="104" t="s">
        <v>35</v>
      </c>
      <c r="C19" s="104" t="s">
        <v>13</v>
      </c>
      <c r="D19" s="104" t="s">
        <v>12</v>
      </c>
      <c r="E19" s="102" t="s">
        <v>307</v>
      </c>
      <c r="F19" s="109" t="s">
        <v>57</v>
      </c>
      <c r="G19" s="100" t="s">
        <v>15</v>
      </c>
      <c r="H19" s="100">
        <v>0</v>
      </c>
    </row>
    <row r="20" spans="1:8" s="1" customFormat="1" ht="24.95" customHeight="1" x14ac:dyDescent="0.2">
      <c r="A20" s="14"/>
      <c r="B20" s="14"/>
      <c r="C20" s="14" t="s">
        <v>345</v>
      </c>
      <c r="D20" s="20"/>
      <c r="E20" s="49" t="s">
        <v>307</v>
      </c>
      <c r="F20" s="278"/>
      <c r="G20" s="21">
        <v>164.62</v>
      </c>
      <c r="H20" s="103">
        <f>A20*G20</f>
        <v>0</v>
      </c>
    </row>
    <row r="21" spans="1:8" s="1" customFormat="1" ht="24.95" customHeight="1" x14ac:dyDescent="0.2">
      <c r="A21" s="14"/>
      <c r="B21" s="14"/>
      <c r="C21" s="14" t="s">
        <v>331</v>
      </c>
      <c r="D21" s="20"/>
      <c r="E21" s="49" t="s">
        <v>307</v>
      </c>
      <c r="F21" s="279"/>
      <c r="G21" s="21">
        <v>164.62</v>
      </c>
      <c r="H21" s="103">
        <f>A21*G21</f>
        <v>0</v>
      </c>
    </row>
    <row r="22" spans="1:8" s="1" customFormat="1" ht="24.95" customHeight="1" x14ac:dyDescent="0.2">
      <c r="A22" s="14"/>
      <c r="B22" s="14"/>
      <c r="C22" s="14" t="s">
        <v>332</v>
      </c>
      <c r="D22" s="20"/>
      <c r="E22" s="49" t="s">
        <v>307</v>
      </c>
      <c r="F22" s="279"/>
      <c r="G22" s="21">
        <v>164.62</v>
      </c>
      <c r="H22" s="103">
        <f>A22*G22</f>
        <v>0</v>
      </c>
    </row>
    <row r="23" spans="1:8" s="1" customFormat="1" ht="24.95" customHeight="1" x14ac:dyDescent="0.2">
      <c r="A23" s="14"/>
      <c r="B23" s="14"/>
      <c r="C23" s="14" t="s">
        <v>333</v>
      </c>
      <c r="D23" s="20"/>
      <c r="E23" s="49" t="s">
        <v>307</v>
      </c>
      <c r="F23" s="279"/>
      <c r="G23" s="21">
        <v>164.62</v>
      </c>
      <c r="H23" s="103">
        <f>A23*G23</f>
        <v>0</v>
      </c>
    </row>
    <row r="24" spans="1:8" s="1" customFormat="1" ht="24.95" customHeight="1" x14ac:dyDescent="0.2">
      <c r="A24" s="14"/>
      <c r="B24" s="14"/>
      <c r="C24" s="14" t="s">
        <v>346</v>
      </c>
      <c r="D24" s="20"/>
      <c r="E24" s="49" t="s">
        <v>307</v>
      </c>
      <c r="F24" s="280"/>
      <c r="G24" s="21">
        <v>164.62</v>
      </c>
      <c r="H24" s="103">
        <f>A24*G24</f>
        <v>0</v>
      </c>
    </row>
    <row r="25" spans="1:8" s="1" customFormat="1" ht="24.95" customHeight="1" x14ac:dyDescent="0.2">
      <c r="A25" s="92" t="s">
        <v>14</v>
      </c>
      <c r="B25" s="93" t="s">
        <v>35</v>
      </c>
      <c r="C25" s="93" t="s">
        <v>13</v>
      </c>
      <c r="D25" s="93" t="s">
        <v>12</v>
      </c>
      <c r="E25" s="92" t="s">
        <v>309</v>
      </c>
      <c r="F25" s="109" t="s">
        <v>57</v>
      </c>
      <c r="G25" s="94" t="s">
        <v>15</v>
      </c>
      <c r="H25" s="105">
        <v>0</v>
      </c>
    </row>
    <row r="26" spans="1:8" s="1" customFormat="1" ht="24.95" customHeight="1" x14ac:dyDescent="0.2">
      <c r="A26" s="14"/>
      <c r="B26" s="14"/>
      <c r="C26" s="14" t="s">
        <v>345</v>
      </c>
      <c r="D26" s="20"/>
      <c r="E26" s="20" t="s">
        <v>309</v>
      </c>
      <c r="F26" s="278"/>
      <c r="G26" s="21">
        <v>277.77999999999997</v>
      </c>
      <c r="H26" s="106">
        <f t="shared" ref="H26:H31" si="1">A26*G26</f>
        <v>0</v>
      </c>
    </row>
    <row r="27" spans="1:8" s="1" customFormat="1" ht="24.95" customHeight="1" x14ac:dyDescent="0.2">
      <c r="A27" s="14"/>
      <c r="B27" s="14"/>
      <c r="C27" s="14" t="s">
        <v>331</v>
      </c>
      <c r="D27" s="20"/>
      <c r="E27" s="20" t="s">
        <v>309</v>
      </c>
      <c r="F27" s="279"/>
      <c r="G27" s="21">
        <v>277.77999999999997</v>
      </c>
      <c r="H27" s="106">
        <f t="shared" si="1"/>
        <v>0</v>
      </c>
    </row>
    <row r="28" spans="1:8" s="1" customFormat="1" ht="24.95" customHeight="1" x14ac:dyDescent="0.2">
      <c r="A28" s="14"/>
      <c r="B28" s="14"/>
      <c r="C28" s="14" t="s">
        <v>332</v>
      </c>
      <c r="D28" s="20"/>
      <c r="E28" s="20" t="s">
        <v>309</v>
      </c>
      <c r="F28" s="279"/>
      <c r="G28" s="21">
        <v>277.77999999999997</v>
      </c>
      <c r="H28" s="106">
        <f t="shared" si="1"/>
        <v>0</v>
      </c>
    </row>
    <row r="29" spans="1:8" s="1" customFormat="1" ht="24.95" customHeight="1" x14ac:dyDescent="0.2">
      <c r="A29" s="14"/>
      <c r="B29" s="14"/>
      <c r="C29" s="14" t="s">
        <v>333</v>
      </c>
      <c r="D29" s="20"/>
      <c r="E29" s="20" t="s">
        <v>309</v>
      </c>
      <c r="F29" s="279"/>
      <c r="G29" s="21">
        <v>277.77999999999997</v>
      </c>
      <c r="H29" s="106">
        <f t="shared" si="1"/>
        <v>0</v>
      </c>
    </row>
    <row r="30" spans="1:8" s="1" customFormat="1" ht="24.95" customHeight="1" x14ac:dyDescent="0.2">
      <c r="A30" s="14"/>
      <c r="B30" s="14"/>
      <c r="C30" s="14" t="s">
        <v>346</v>
      </c>
      <c r="D30" s="20"/>
      <c r="E30" s="20" t="s">
        <v>309</v>
      </c>
      <c r="F30" s="279"/>
      <c r="G30" s="21">
        <v>277.77999999999997</v>
      </c>
      <c r="H30" s="106">
        <f t="shared" si="1"/>
        <v>0</v>
      </c>
    </row>
    <row r="31" spans="1:8" s="1" customFormat="1" ht="24.95" customHeight="1" x14ac:dyDescent="0.2">
      <c r="A31" s="14"/>
      <c r="B31" s="14"/>
      <c r="C31" s="14" t="s">
        <v>347</v>
      </c>
      <c r="D31" s="20"/>
      <c r="E31" s="20" t="s">
        <v>309</v>
      </c>
      <c r="F31" s="280"/>
      <c r="G31" s="21">
        <v>277.77999999999997</v>
      </c>
      <c r="H31" s="106">
        <f t="shared" si="1"/>
        <v>0</v>
      </c>
    </row>
    <row r="32" spans="1:8" s="1" customFormat="1" ht="24.95" customHeight="1" x14ac:dyDescent="0.2">
      <c r="A32" s="92" t="s">
        <v>14</v>
      </c>
      <c r="B32" s="93" t="s">
        <v>35</v>
      </c>
      <c r="C32" s="93" t="s">
        <v>13</v>
      </c>
      <c r="D32" s="93" t="s">
        <v>12</v>
      </c>
      <c r="E32" s="92" t="s">
        <v>308</v>
      </c>
      <c r="F32" s="109" t="s">
        <v>57</v>
      </c>
      <c r="G32" s="94" t="s">
        <v>15</v>
      </c>
      <c r="H32" s="105">
        <v>0</v>
      </c>
    </row>
    <row r="33" spans="1:8" s="1" customFormat="1" ht="24.95" customHeight="1" x14ac:dyDescent="0.2">
      <c r="A33" s="14"/>
      <c r="B33" s="14"/>
      <c r="C33" s="14" t="s">
        <v>345</v>
      </c>
      <c r="D33" s="20"/>
      <c r="E33" s="20" t="s">
        <v>308</v>
      </c>
      <c r="F33" s="278"/>
      <c r="G33" s="21">
        <v>164.62</v>
      </c>
      <c r="H33" s="106">
        <f>A33*G33</f>
        <v>0</v>
      </c>
    </row>
    <row r="34" spans="1:8" s="1" customFormat="1" ht="24.95" customHeight="1" x14ac:dyDescent="0.2">
      <c r="A34" s="14"/>
      <c r="B34" s="14"/>
      <c r="C34" s="14" t="s">
        <v>331</v>
      </c>
      <c r="D34" s="20"/>
      <c r="E34" s="20" t="s">
        <v>308</v>
      </c>
      <c r="F34" s="279"/>
      <c r="G34" s="21">
        <v>164.62</v>
      </c>
      <c r="H34" s="106">
        <f t="shared" ref="H34:H39" si="2">A34*G34</f>
        <v>0</v>
      </c>
    </row>
    <row r="35" spans="1:8" s="1" customFormat="1" ht="24.95" customHeight="1" x14ac:dyDescent="0.2">
      <c r="A35" s="14"/>
      <c r="B35" s="14"/>
      <c r="C35" s="14" t="s">
        <v>332</v>
      </c>
      <c r="D35" s="20"/>
      <c r="E35" s="20" t="s">
        <v>308</v>
      </c>
      <c r="F35" s="279"/>
      <c r="G35" s="21">
        <v>164.62</v>
      </c>
      <c r="H35" s="106">
        <f t="shared" si="2"/>
        <v>0</v>
      </c>
    </row>
    <row r="36" spans="1:8" s="1" customFormat="1" ht="24.95" customHeight="1" x14ac:dyDescent="0.2">
      <c r="A36" s="14"/>
      <c r="B36" s="14"/>
      <c r="C36" s="14" t="s">
        <v>333</v>
      </c>
      <c r="D36" s="20"/>
      <c r="E36" s="20" t="s">
        <v>308</v>
      </c>
      <c r="F36" s="279"/>
      <c r="G36" s="21">
        <v>164.62</v>
      </c>
      <c r="H36" s="106">
        <f t="shared" si="2"/>
        <v>0</v>
      </c>
    </row>
    <row r="37" spans="1:8" s="1" customFormat="1" ht="24.95" customHeight="1" x14ac:dyDescent="0.2">
      <c r="A37" s="14"/>
      <c r="B37" s="14"/>
      <c r="C37" s="14" t="s">
        <v>346</v>
      </c>
      <c r="D37" s="20"/>
      <c r="E37" s="20" t="s">
        <v>308</v>
      </c>
      <c r="F37" s="280"/>
      <c r="G37" s="21">
        <v>164.62</v>
      </c>
      <c r="H37" s="106">
        <f t="shared" si="2"/>
        <v>0</v>
      </c>
    </row>
    <row r="38" spans="1:8" s="1" customFormat="1" ht="24.95" customHeight="1" x14ac:dyDescent="0.2">
      <c r="A38" s="93"/>
      <c r="B38" s="93"/>
      <c r="C38" s="93"/>
      <c r="D38" s="92"/>
      <c r="E38" s="92" t="s">
        <v>310</v>
      </c>
      <c r="F38" s="109" t="s">
        <v>57</v>
      </c>
      <c r="G38" s="94"/>
      <c r="H38" s="108"/>
    </row>
    <row r="39" spans="1:8" s="1" customFormat="1" ht="24.95" customHeight="1" x14ac:dyDescent="0.2">
      <c r="A39" s="14"/>
      <c r="B39" s="14"/>
      <c r="C39" s="14" t="s">
        <v>331</v>
      </c>
      <c r="D39" s="20"/>
      <c r="E39" s="20" t="s">
        <v>310</v>
      </c>
      <c r="F39" s="278"/>
      <c r="G39" s="21">
        <v>355.55</v>
      </c>
      <c r="H39" s="106">
        <f t="shared" si="2"/>
        <v>0</v>
      </c>
    </row>
    <row r="40" spans="1:8" s="1" customFormat="1" ht="24.95" customHeight="1" x14ac:dyDescent="0.2">
      <c r="A40" s="14"/>
      <c r="B40" s="14"/>
      <c r="C40" s="14" t="s">
        <v>332</v>
      </c>
      <c r="D40" s="20"/>
      <c r="E40" s="20" t="s">
        <v>310</v>
      </c>
      <c r="F40" s="279"/>
      <c r="G40" s="21">
        <v>355.55</v>
      </c>
      <c r="H40" s="106">
        <f t="shared" ref="H40:H45" si="3">A40*G40</f>
        <v>0</v>
      </c>
    </row>
    <row r="41" spans="1:8" s="1" customFormat="1" ht="24.95" customHeight="1" x14ac:dyDescent="0.2">
      <c r="A41" s="14"/>
      <c r="B41" s="14"/>
      <c r="C41" s="14" t="s">
        <v>333</v>
      </c>
      <c r="D41" s="20"/>
      <c r="E41" s="20" t="s">
        <v>310</v>
      </c>
      <c r="F41" s="279"/>
      <c r="G41" s="21">
        <v>355.55</v>
      </c>
      <c r="H41" s="106">
        <f t="shared" si="3"/>
        <v>0</v>
      </c>
    </row>
    <row r="42" spans="1:8" s="1" customFormat="1" ht="24.95" customHeight="1" x14ac:dyDescent="0.2">
      <c r="A42" s="14"/>
      <c r="B42" s="14"/>
      <c r="C42" s="14" t="s">
        <v>346</v>
      </c>
      <c r="D42" s="20"/>
      <c r="E42" s="20" t="s">
        <v>310</v>
      </c>
      <c r="F42" s="279"/>
      <c r="G42" s="21">
        <v>355.55</v>
      </c>
      <c r="H42" s="106">
        <f t="shared" si="3"/>
        <v>0</v>
      </c>
    </row>
    <row r="43" spans="1:8" s="1" customFormat="1" ht="24.95" customHeight="1" x14ac:dyDescent="0.2">
      <c r="A43" s="14"/>
      <c r="B43" s="14"/>
      <c r="C43" s="14" t="s">
        <v>346</v>
      </c>
      <c r="D43" s="20"/>
      <c r="E43" s="20" t="s">
        <v>310</v>
      </c>
      <c r="F43" s="279"/>
      <c r="G43" s="21">
        <v>355.55</v>
      </c>
      <c r="H43" s="106">
        <f t="shared" si="3"/>
        <v>0</v>
      </c>
    </row>
    <row r="44" spans="1:8" s="1" customFormat="1" ht="24.95" customHeight="1" x14ac:dyDescent="0.2">
      <c r="A44" s="14"/>
      <c r="B44" s="14"/>
      <c r="C44" s="14" t="s">
        <v>347</v>
      </c>
      <c r="D44" s="20"/>
      <c r="E44" s="20" t="s">
        <v>310</v>
      </c>
      <c r="F44" s="279"/>
      <c r="G44" s="21">
        <v>355.55</v>
      </c>
      <c r="H44" s="106">
        <f t="shared" si="3"/>
        <v>0</v>
      </c>
    </row>
    <row r="45" spans="1:8" s="1" customFormat="1" ht="24.95" customHeight="1" x14ac:dyDescent="0.2">
      <c r="A45" s="14">
        <v>0</v>
      </c>
      <c r="B45" s="14"/>
      <c r="C45" s="14" t="s">
        <v>348</v>
      </c>
      <c r="D45" s="20"/>
      <c r="E45" s="20" t="s">
        <v>310</v>
      </c>
      <c r="F45" s="280"/>
      <c r="G45" s="21">
        <v>355.55</v>
      </c>
      <c r="H45" s="106">
        <f t="shared" si="3"/>
        <v>0</v>
      </c>
    </row>
    <row r="46" spans="1:8" s="1" customFormat="1" ht="24.95" customHeight="1" x14ac:dyDescent="0.2">
      <c r="A46" s="148" t="s">
        <v>16</v>
      </c>
      <c r="B46" s="148"/>
      <c r="C46" s="148"/>
      <c r="D46" s="148"/>
      <c r="E46" s="148"/>
      <c r="F46" s="148"/>
      <c r="G46" s="148"/>
      <c r="H46" s="107">
        <f>SUM(H9:H45)</f>
        <v>0</v>
      </c>
    </row>
    <row r="47" spans="1:8" ht="24.95" customHeight="1" x14ac:dyDescent="0.2">
      <c r="A47" s="277" t="s">
        <v>57</v>
      </c>
      <c r="B47" s="251"/>
      <c r="C47" s="251"/>
      <c r="D47" s="251"/>
      <c r="E47" s="251"/>
      <c r="F47" s="251"/>
      <c r="G47" s="251"/>
      <c r="H47" s="251"/>
    </row>
  </sheetData>
  <sheetProtection sheet="1" objects="1" scenarios="1" selectLockedCells="1"/>
  <mergeCells count="19">
    <mergeCell ref="A47:H47"/>
    <mergeCell ref="F20:F24"/>
    <mergeCell ref="F26:F31"/>
    <mergeCell ref="F33:F37"/>
    <mergeCell ref="F39:F45"/>
    <mergeCell ref="A46:G46"/>
    <mergeCell ref="A1:H1"/>
    <mergeCell ref="A2:H2"/>
    <mergeCell ref="A3:H3"/>
    <mergeCell ref="A4:H4"/>
    <mergeCell ref="F12:F18"/>
    <mergeCell ref="G7:G8"/>
    <mergeCell ref="H7:H8"/>
    <mergeCell ref="E7:E8"/>
    <mergeCell ref="A5:H5"/>
    <mergeCell ref="A6:H6"/>
    <mergeCell ref="F7:F8"/>
    <mergeCell ref="A7:B7"/>
    <mergeCell ref="C7:D7"/>
  </mergeCells>
  <phoneticPr fontId="26" type="noConversion"/>
  <hyperlinks>
    <hyperlink ref="F7" location="Order_Summary" display="Summary" xr:uid="{00000000-0004-0000-0800-000000000000}"/>
    <hyperlink ref="A7:B7" location="Table_of_Contents" display="Back to Table of Contents" xr:uid="{00000000-0004-0000-0800-000001000000}"/>
    <hyperlink ref="C7:D7" location="Add_Items" display="Add Items" xr:uid="{00000000-0004-0000-0800-000002000000}"/>
    <hyperlink ref="A6:E6" location="Summary" display="Summary" xr:uid="{00000000-0004-0000-0800-000003000000}"/>
    <hyperlink ref="A47:E47" location="Summary" display="Summary" xr:uid="{00000000-0004-0000-0800-000004000000}"/>
    <hyperlink ref="F11" location="Summary" display="Summary" xr:uid="{00000000-0004-0000-0800-000005000000}"/>
    <hyperlink ref="F19" location="Summary" display="Summary" xr:uid="{00000000-0004-0000-0800-000006000000}"/>
    <hyperlink ref="F25" location="Summary" display="Summary" xr:uid="{00000000-0004-0000-0800-000007000000}"/>
    <hyperlink ref="F32" location="Summary" display="Summary" xr:uid="{00000000-0004-0000-0800-000008000000}"/>
    <hyperlink ref="F38" location="Summary" display="Summary" xr:uid="{00000000-0004-0000-0800-000009000000}"/>
  </hyperlinks>
  <pageMargins left="0.75" right="0.75" top="1" bottom="1" header="0.5" footer="0.5"/>
  <pageSetup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96</vt:i4>
      </vt:variant>
    </vt:vector>
  </HeadingPairs>
  <TitlesOfParts>
    <vt:vector size="127" baseType="lpstr">
      <vt:lpstr>Contact Information</vt:lpstr>
      <vt:lpstr>Table of Contents</vt:lpstr>
      <vt:lpstr>Fishing Butlers</vt:lpstr>
      <vt:lpstr>Additional Items</vt:lpstr>
      <vt:lpstr>Line Tamer</vt:lpstr>
      <vt:lpstr>Telescopic Rods</vt:lpstr>
      <vt:lpstr>Trout Rod Combos</vt:lpstr>
      <vt:lpstr>Trout Reels</vt:lpstr>
      <vt:lpstr>Waders</vt:lpstr>
      <vt:lpstr>Vests</vt:lpstr>
      <vt:lpstr>Wading Accessories</vt:lpstr>
      <vt:lpstr>Rod &amp; Reel Combos</vt:lpstr>
      <vt:lpstr>Hooks</vt:lpstr>
      <vt:lpstr>Swivels</vt:lpstr>
      <vt:lpstr>Fly Rods</vt:lpstr>
      <vt:lpstr>Floater Vest</vt:lpstr>
      <vt:lpstr>Insect Repellant</vt:lpstr>
      <vt:lpstr>Line Dressing &amp; Floatants</vt:lpstr>
      <vt:lpstr>Today's Special</vt:lpstr>
      <vt:lpstr>Backing</vt:lpstr>
      <vt:lpstr>Fly Lines</vt:lpstr>
      <vt:lpstr>Fly Boxes</vt:lpstr>
      <vt:lpstr>Fly Reels</vt:lpstr>
      <vt:lpstr>Rainwear</vt:lpstr>
      <vt:lpstr>Bug Jackets</vt:lpstr>
      <vt:lpstr>Nets</vt:lpstr>
      <vt:lpstr>Misc</vt:lpstr>
      <vt:lpstr>Wading Staffs</vt:lpstr>
      <vt:lpstr>Wading Boots</vt:lpstr>
      <vt:lpstr>Lures</vt:lpstr>
      <vt:lpstr>Leader Materials</vt:lpstr>
      <vt:lpstr>Add_Items</vt:lpstr>
      <vt:lpstr>Anglers_Choice_Saddles___Natural_Colors</vt:lpstr>
      <vt:lpstr>ANIMAL_HAIR</vt:lpstr>
      <vt:lpstr>Antron_Yarn</vt:lpstr>
      <vt:lpstr>BACKING</vt:lpstr>
      <vt:lpstr>Badger_Hackle_3____5__50g</vt:lpstr>
      <vt:lpstr>BAGS</vt:lpstr>
      <vt:lpstr>BEADS___EYES</vt:lpstr>
      <vt:lpstr>Bear_Hair</vt:lpstr>
      <vt:lpstr>Berkley_XL_Leader</vt:lpstr>
      <vt:lpstr>BNug_Jackets</vt:lpstr>
      <vt:lpstr>Bobbins</vt:lpstr>
      <vt:lpstr>BODY_MATERIALS</vt:lpstr>
      <vt:lpstr>BUG___MOSQUITO_JACKETS</vt:lpstr>
      <vt:lpstr>Bug_Jackets</vt:lpstr>
      <vt:lpstr>Daiichi</vt:lpstr>
      <vt:lpstr>Danville_Nylon_Stretch</vt:lpstr>
      <vt:lpstr>Danville_Threads</vt:lpstr>
      <vt:lpstr>Egg_Yarn</vt:lpstr>
      <vt:lpstr>FEATHERS</vt:lpstr>
      <vt:lpstr>Fish_Skulls</vt:lpstr>
      <vt:lpstr>FISHING_BUTLERS</vt:lpstr>
      <vt:lpstr>Fleece_Fly_Patch</vt:lpstr>
      <vt:lpstr>FLOATER_VEST</vt:lpstr>
      <vt:lpstr>Fly_Boxes</vt:lpstr>
      <vt:lpstr>Fly_Lines</vt:lpstr>
      <vt:lpstr>Fly_Reels</vt:lpstr>
      <vt:lpstr>Fly_Rods</vt:lpstr>
      <vt:lpstr>Gink</vt:lpstr>
      <vt:lpstr>Griffin_Vise</vt:lpstr>
      <vt:lpstr>Griffin_Vises</vt:lpstr>
      <vt:lpstr>Grouse_Feathers</vt:lpstr>
      <vt:lpstr>HOOKS</vt:lpstr>
      <vt:lpstr>Insect_Repellant</vt:lpstr>
      <vt:lpstr>Killer_Caddis_Beads</vt:lpstr>
      <vt:lpstr>KORKERS</vt:lpstr>
      <vt:lpstr>KORKERS_WADING_BOOTS___ACCESSORIES</vt:lpstr>
      <vt:lpstr>Leader_Material</vt:lpstr>
      <vt:lpstr>LEADER_MATERIALS</vt:lpstr>
      <vt:lpstr>Line_Dressings</vt:lpstr>
      <vt:lpstr>LINE_DRESSINGS___FLOATANTS</vt:lpstr>
      <vt:lpstr>Line_Dressings_and_Floatants</vt:lpstr>
      <vt:lpstr>Line_Dressings_Fly_Floatants</vt:lpstr>
      <vt:lpstr>LINE_TAMER</vt:lpstr>
      <vt:lpstr>LURES</vt:lpstr>
      <vt:lpstr>Mallard_Breast</vt:lpstr>
      <vt:lpstr>Maxima_Leader</vt:lpstr>
      <vt:lpstr>Maxima_Monofilament</vt:lpstr>
      <vt:lpstr>Metallic_Piping</vt:lpstr>
      <vt:lpstr>Metz_Soft_Hackle</vt:lpstr>
      <vt:lpstr>MISC.</vt:lpstr>
      <vt:lpstr>Mustad</vt:lpstr>
      <vt:lpstr>NETS</vt:lpstr>
      <vt:lpstr>Nubby_Tack_Fly_Boxes</vt:lpstr>
      <vt:lpstr>Okuma_Fly_Reels</vt:lpstr>
      <vt:lpstr>Order_Summary</vt:lpstr>
      <vt:lpstr>Partridge_Feathers</vt:lpstr>
      <vt:lpstr>Pflueger_President_Fly_Reels</vt:lpstr>
      <vt:lpstr>Pflueger_Trion_Fly_Reel</vt:lpstr>
      <vt:lpstr>Pflueger_Trion_Fly_Reels</vt:lpstr>
      <vt:lpstr>Plastic_Bags_1_1_2__x_5___100</vt:lpstr>
      <vt:lpstr>Plastic_Fly_Boxes</vt:lpstr>
      <vt:lpstr>RAINWEAR</vt:lpstr>
      <vt:lpstr>Red___White_Lures</vt:lpstr>
      <vt:lpstr>ROD___REEL_COMBO_CASES</vt:lpstr>
      <vt:lpstr>Rod_Reel_Combo_Cases</vt:lpstr>
      <vt:lpstr>Schlappen_5____7__3g</vt:lpstr>
      <vt:lpstr>Scientific_Angler___Fly_Boxes</vt:lpstr>
      <vt:lpstr>Scientific_Angler_Fly_Lines</vt:lpstr>
      <vt:lpstr>Snap_Hooks___each</vt:lpstr>
      <vt:lpstr>Soft_Hackle_1_8_oz.</vt:lpstr>
      <vt:lpstr>Spey_Hackle</vt:lpstr>
      <vt:lpstr>Streamside</vt:lpstr>
      <vt:lpstr>Summary</vt:lpstr>
      <vt:lpstr>Sunrise_Vise</vt:lpstr>
      <vt:lpstr>Sunrise_Vises</vt:lpstr>
      <vt:lpstr>SWIVELS</vt:lpstr>
      <vt:lpstr>Table_of_Contents</vt:lpstr>
      <vt:lpstr>Teal_Duck</vt:lpstr>
      <vt:lpstr>TELESCOPIC_RODS</vt:lpstr>
      <vt:lpstr>THREADS</vt:lpstr>
      <vt:lpstr>Tiemco</vt:lpstr>
      <vt:lpstr>Today_s_Special</vt:lpstr>
      <vt:lpstr>TOOLS</vt:lpstr>
      <vt:lpstr>TROUT_REELS</vt:lpstr>
      <vt:lpstr>TROUT_ROD_COMBOS</vt:lpstr>
      <vt:lpstr>Uni_Glo_Yarn</vt:lpstr>
      <vt:lpstr>Uni_Yarn</vt:lpstr>
      <vt:lpstr>Vests</vt:lpstr>
      <vt:lpstr>VISES</vt:lpstr>
      <vt:lpstr>Waders</vt:lpstr>
      <vt:lpstr>Wading_Accessories</vt:lpstr>
      <vt:lpstr>WADING_BOOTS___ACCESSORIES</vt:lpstr>
      <vt:lpstr>WADING_STAFFS</vt:lpstr>
      <vt:lpstr>Woodduck_Immitation</vt:lpstr>
      <vt:lpstr>Zip_Lock_Bags__100__2__x_2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John Sheppard</dc:creator>
  <cp:lastModifiedBy>John Sheppard</cp:lastModifiedBy>
  <cp:lastPrinted>2017-03-21T22:53:27Z</cp:lastPrinted>
  <dcterms:created xsi:type="dcterms:W3CDTF">2005-04-06T08:53:51Z</dcterms:created>
  <dcterms:modified xsi:type="dcterms:W3CDTF">2021-11-12T15:53:00Z</dcterms:modified>
</cp:coreProperties>
</file>