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flies4fishing\Excel Order Forms\"/>
    </mc:Choice>
  </mc:AlternateContent>
  <xr:revisionPtr revIDLastSave="0" documentId="13_ncr:1_{D7A623B1-C332-4DFE-8F71-15A97C063234}" xr6:coauthVersionLast="47" xr6:coauthVersionMax="47" xr10:uidLastSave="{00000000-0000-0000-0000-000000000000}"/>
  <bookViews>
    <workbookView xWindow="-120" yWindow="-120" windowWidth="20730" windowHeight="11040" xr2:uid="{FA8F23FF-7E0F-47C9-AEE7-0A63EA8683B8}"/>
  </bookViews>
  <sheets>
    <sheet name="Fly Pack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29" i="1" l="1"/>
  <c r="I42" i="1"/>
  <c r="I43" i="1"/>
  <c r="I44" i="1"/>
  <c r="I45" i="1"/>
  <c r="I46" i="1"/>
  <c r="I47" i="1"/>
  <c r="I48" i="1"/>
  <c r="I49" i="1"/>
  <c r="I50" i="1"/>
  <c r="I51" i="1"/>
  <c r="I52" i="1"/>
  <c r="I53" i="1"/>
  <c r="I54" i="1"/>
  <c r="I55" i="1"/>
  <c r="I56" i="1"/>
  <c r="I57" i="1"/>
  <c r="I58" i="1"/>
  <c r="I59" i="1"/>
  <c r="I60" i="1"/>
  <c r="I61" i="1"/>
  <c r="I62" i="1"/>
  <c r="I63" i="1"/>
  <c r="I64" i="1"/>
  <c r="I65" i="1"/>
  <c r="I66" i="1"/>
  <c r="I67" i="1"/>
  <c r="H28" i="1" s="1"/>
  <c r="I35" i="1"/>
  <c r="I29" i="1"/>
  <c r="I30" i="1"/>
  <c r="C15" i="1"/>
  <c r="F14" i="1"/>
  <c r="C14" i="1"/>
  <c r="F13" i="1"/>
  <c r="C13" i="1"/>
  <c r="F12" i="1"/>
  <c r="C12" i="1"/>
  <c r="F11" i="1"/>
  <c r="C11" i="1"/>
  <c r="F10" i="1"/>
  <c r="C10" i="1"/>
  <c r="F9" i="1"/>
  <c r="C9" i="1"/>
  <c r="J15" i="1" s="1"/>
  <c r="A5" i="1"/>
  <c r="H31" i="1" l="1"/>
  <c r="J16" i="1"/>
  <c r="I31" i="1"/>
  <c r="I32" i="1" s="1"/>
</calcChain>
</file>

<file path=xl/sharedStrings.xml><?xml version="1.0" encoding="utf-8"?>
<sst xmlns="http://schemas.openxmlformats.org/spreadsheetml/2006/main" count="107" uniqueCount="87">
  <si>
    <t>List of Fly Packs</t>
  </si>
  <si>
    <t>Qty</t>
  </si>
  <si>
    <t>Size</t>
  </si>
  <si>
    <t>Price</t>
  </si>
  <si>
    <t>Net</t>
  </si>
  <si>
    <t>CBC Wet Flies - Pack of 4</t>
  </si>
  <si>
    <t>Black Bear Flies - Pack of 4</t>
  </si>
  <si>
    <t>Bombers - Pack of 6</t>
  </si>
  <si>
    <t>Fl. Chenille Tip Bugs - Pack of  4</t>
  </si>
  <si>
    <t>CBC Wet Flies - Black Hook  Pack of 4</t>
  </si>
  <si>
    <t>Flies for the Northern Pennisula - Pack of 4</t>
  </si>
  <si>
    <t>Flash Bombers - Pack of 4</t>
  </si>
  <si>
    <t>Cruncher Flies - Pack of 4</t>
  </si>
  <si>
    <t>C-Flies Pack of 4</t>
  </si>
  <si>
    <t>Cossebooms - Pack of 4</t>
  </si>
  <si>
    <t>Caddis Pupa - Pack of 4</t>
  </si>
  <si>
    <t>Blue Charms - Pack of 4</t>
  </si>
  <si>
    <t>Bead Head Caddis Flies - Pack of 4</t>
  </si>
  <si>
    <t>Black Bugs - Pack of 4</t>
  </si>
  <si>
    <t>Ally Shrimp - Pack of 4</t>
  </si>
  <si>
    <t>Chironomids - Pack of 4</t>
  </si>
  <si>
    <t>Gander River Split-wing Butterflies - Pack of 4</t>
  </si>
  <si>
    <t>1 of each 6, 8, 10, and 12</t>
  </si>
  <si>
    <t>Glitter Bugs - Pack of 3</t>
  </si>
  <si>
    <t>Glow in the Dark Flies - Pack of 4</t>
  </si>
  <si>
    <t>Pearly Flies with Eyes  Bronze Hooks- Pack of 4</t>
  </si>
  <si>
    <t>Tangle Tail Smelt Flies Weighted - Pack of 4</t>
  </si>
  <si>
    <t>Surf Candy</t>
  </si>
  <si>
    <t>1/0</t>
  </si>
  <si>
    <t>Flies with Eyes</t>
  </si>
  <si>
    <t>Total</t>
  </si>
  <si>
    <t>STRAIGHT LINE SPORTS</t>
  </si>
  <si>
    <t>Enter website</t>
  </si>
  <si>
    <t>Email</t>
  </si>
  <si>
    <t>Reset by entering the 0 digit in the cell</t>
  </si>
  <si>
    <r>
      <t xml:space="preserve">1 </t>
    </r>
    <r>
      <rPr>
        <b/>
        <sz val="24"/>
        <color indexed="10"/>
        <rFont val="Arial"/>
      </rPr>
      <t>↓</t>
    </r>
  </si>
  <si>
    <r>
      <t xml:space="preserve">For tax purposes put a lowercase x in the cell next to your country. </t>
    </r>
    <r>
      <rPr>
        <b/>
        <sz val="16"/>
        <color indexed="10"/>
        <rFont val="Arial"/>
        <family val="2"/>
      </rPr>
      <t>Reset by entering the digit 0 (zero).</t>
    </r>
  </si>
  <si>
    <t>x</t>
  </si>
  <si>
    <t>Canada</t>
  </si>
  <si>
    <t xml:space="preserve"> </t>
  </si>
  <si>
    <t>International</t>
  </si>
  <si>
    <r>
      <t xml:space="preserve">Canadian Customers must also put a lowercase x in the cell front of their province or territory. </t>
    </r>
    <r>
      <rPr>
        <b/>
        <sz val="18"/>
        <color indexed="10"/>
        <rFont val="Arial"/>
        <family val="2"/>
      </rPr>
      <t>Reset by entering the digit 0 (zero)</t>
    </r>
    <r>
      <rPr>
        <sz val="18"/>
        <rFont val="Arial"/>
        <family val="2"/>
      </rPr>
      <t>.</t>
    </r>
  </si>
  <si>
    <t>Alberta</t>
  </si>
  <si>
    <t>Nova Scotia</t>
  </si>
  <si>
    <t>When you put a lowercase x in front of the Province or Territory the tax percentage will appear to the shaded area to the right.</t>
  </si>
  <si>
    <t>British Columbia</t>
  </si>
  <si>
    <t>Nunavut</t>
  </si>
  <si>
    <t>Manitoba</t>
  </si>
  <si>
    <t>Ontario</t>
  </si>
  <si>
    <t>New Brunswick</t>
  </si>
  <si>
    <t>Prince Edward Island</t>
  </si>
  <si>
    <t>Newfoundland and Ladrador</t>
  </si>
  <si>
    <t>Quebec</t>
  </si>
  <si>
    <t>Northwest Territories</t>
  </si>
  <si>
    <t>Saskatchewan</t>
  </si>
  <si>
    <t>Yukon</t>
  </si>
  <si>
    <t>Canadian Province tax</t>
  </si>
  <si>
    <t>Canadian Customers must also put a lowercase x in the cell front of their province or territory or it will override to</t>
  </si>
  <si>
    <t>2 →</t>
  </si>
  <si>
    <t>Price Quote Only. Put a lowercase x in the cell to the right. →</t>
  </si>
  <si>
    <t>Postage will be addeed on mailout</t>
  </si>
  <si>
    <t>Save and email as an attachment</t>
  </si>
  <si>
    <t>Ordering of specials are filled in order of priority as received.  We will confirm availability and adjust your order if necessay to include postage costs. Price increases  are showing up on new arrivals. Consider our volume discount program  to prebook at current pricing.</t>
  </si>
  <si>
    <t>Account Summary</t>
  </si>
  <si>
    <r>
      <t xml:space="preserve">3 </t>
    </r>
    <r>
      <rPr>
        <b/>
        <sz val="24"/>
        <color indexed="10"/>
        <rFont val="Arial"/>
      </rPr>
      <t>↓</t>
    </r>
  </si>
  <si>
    <t>Customer Name</t>
  </si>
  <si>
    <t>Telephone</t>
  </si>
  <si>
    <t>Address</t>
  </si>
  <si>
    <t>Cell</t>
  </si>
  <si>
    <t>Fax</t>
  </si>
  <si>
    <t>City, Province, State</t>
  </si>
  <si>
    <t>Zip Code or Postal Code</t>
  </si>
  <si>
    <t>Country</t>
  </si>
  <si>
    <t>Postage</t>
  </si>
  <si>
    <t>Subtotal</t>
  </si>
  <si>
    <t>Pre-booking discount may apply. Email for details.</t>
  </si>
  <si>
    <t>HST/GST</t>
  </si>
  <si>
    <t>Payment Information</t>
  </si>
  <si>
    <t>Today's Date</t>
  </si>
  <si>
    <t>4 →</t>
  </si>
  <si>
    <t>Specify Delivery Date →</t>
  </si>
  <si>
    <t>5 →</t>
  </si>
  <si>
    <t>For pickup put a lowercase x in the cell to the right →</t>
  </si>
  <si>
    <t>Save and email the order as an attachment.</t>
  </si>
  <si>
    <t>Note:</t>
  </si>
  <si>
    <t>Orders are filled in piority as received. Price increases are showing up on new arrivals and restock. Consider our volume discount program to lock in at current pricing.</t>
  </si>
  <si>
    <t>Fly Packs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</si>
</sst>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164" formatCode="&quot;$&quot;#,##0.00"/>
    <numFmt numFmtId="165" formatCode="[$-F800]dddd\,\ mmmm\ dd\,\ yyyy"/>
    <numFmt numFmtId="166" formatCode="0.000%"/>
    <numFmt numFmtId="167" formatCode="&quot;$&quot;#,##0.00;[Red]&quot;$&quot;#,##0.00"/>
    <numFmt numFmtId="168" formatCode="mmmm\ d\,\ yyyy"/>
  </numFmts>
  <fonts count="27" x14ac:knownFonts="1">
    <font>
      <sz val="11"/>
      <color theme="1"/>
      <name val="Aptos Narrow"/>
      <family val="2"/>
      <scheme val="minor"/>
    </font>
    <font>
      <sz val="14"/>
      <color theme="1"/>
      <name val="Arial"/>
      <family val="2"/>
    </font>
    <font>
      <sz val="11"/>
      <color theme="1"/>
      <name val="Aptos Narrow"/>
      <family val="2"/>
      <scheme val="minor"/>
    </font>
    <font>
      <u/>
      <sz val="11"/>
      <color theme="10"/>
      <name val="Aptos Narrow"/>
      <family val="2"/>
      <scheme val="minor"/>
    </font>
    <font>
      <sz val="36"/>
      <name val="Arial"/>
      <family val="2"/>
    </font>
    <font>
      <sz val="24"/>
      <color theme="1"/>
      <name val="Arial"/>
      <family val="2"/>
    </font>
    <font>
      <u/>
      <sz val="24"/>
      <color indexed="12"/>
      <name val="Arial"/>
    </font>
    <font>
      <u/>
      <sz val="18"/>
      <color indexed="12"/>
      <name val="Arial"/>
    </font>
    <font>
      <u/>
      <sz val="18"/>
      <color indexed="12"/>
      <name val="Arial"/>
      <family val="2"/>
    </font>
    <font>
      <b/>
      <sz val="18"/>
      <color indexed="10"/>
      <name val="Arial"/>
      <family val="2"/>
    </font>
    <font>
      <sz val="16"/>
      <name val="Arial"/>
      <family val="2"/>
    </font>
    <font>
      <b/>
      <sz val="24"/>
      <color indexed="10"/>
      <name val="Arial"/>
      <family val="2"/>
    </font>
    <font>
      <b/>
      <sz val="24"/>
      <color indexed="10"/>
      <name val="Arial"/>
    </font>
    <font>
      <sz val="18"/>
      <color indexed="12"/>
      <name val="Arial"/>
    </font>
    <font>
      <b/>
      <sz val="16"/>
      <color indexed="10"/>
      <name val="Arial"/>
      <family val="2"/>
    </font>
    <font>
      <b/>
      <sz val="16"/>
      <name val="Arial"/>
      <family val="2"/>
    </font>
    <font>
      <sz val="18"/>
      <name val="Arial"/>
      <family val="2"/>
    </font>
    <font>
      <sz val="14"/>
      <name val="Arial"/>
      <family val="2"/>
    </font>
    <font>
      <sz val="14"/>
      <name val="Arial"/>
    </font>
    <font>
      <sz val="18"/>
      <name val="Cambria"/>
      <family val="1"/>
    </font>
    <font>
      <sz val="10"/>
      <name val="Cambria"/>
      <family val="1"/>
    </font>
    <font>
      <b/>
      <sz val="14"/>
      <color indexed="10"/>
      <name val="Arial"/>
      <family val="2"/>
    </font>
    <font>
      <b/>
      <sz val="18"/>
      <color indexed="12"/>
      <name val="Arial"/>
      <family val="2"/>
    </font>
    <font>
      <b/>
      <sz val="14"/>
      <color indexed="12"/>
      <name val="Arial"/>
      <family val="2"/>
    </font>
    <font>
      <b/>
      <sz val="18"/>
      <color indexed="8"/>
      <name val="Arial"/>
      <family val="2"/>
    </font>
    <font>
      <sz val="18"/>
      <color theme="1"/>
      <name val="Arial"/>
      <family val="2"/>
    </font>
    <font>
      <u/>
      <sz val="18"/>
      <color rgb="FFFF0000"/>
      <name val="Arial"/>
      <family val="2"/>
    </font>
  </fonts>
  <fills count="8">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indexed="15"/>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4" fontId="2" fillId="0" borderId="0" applyFont="0" applyFill="0" applyBorder="0" applyAlignment="0" applyProtection="0"/>
    <xf numFmtId="0" fontId="3" fillId="0" borderId="0" applyNumberFormat="0" applyFill="0" applyBorder="0" applyAlignment="0" applyProtection="0"/>
  </cellStyleXfs>
  <cellXfs count="122">
    <xf numFmtId="0" fontId="0" fillId="0" borderId="0" xfId="0"/>
    <xf numFmtId="0" fontId="1" fillId="0" borderId="1" xfId="0" applyFont="1" applyBorder="1"/>
    <xf numFmtId="0" fontId="1" fillId="0" borderId="1" xfId="0" applyFont="1" applyBorder="1" applyAlignment="1">
      <alignment horizontal="center" vertical="center"/>
    </xf>
    <xf numFmtId="0" fontId="1" fillId="2" borderId="1" xfId="0" applyFont="1" applyFill="1" applyBorder="1"/>
    <xf numFmtId="0" fontId="1" fillId="2" borderId="1" xfId="0" applyFont="1" applyFill="1" applyBorder="1" applyAlignment="1">
      <alignment horizontal="center" vertical="center"/>
    </xf>
    <xf numFmtId="164" fontId="0" fillId="0" borderId="0" xfId="0" applyNumberFormat="1"/>
    <xf numFmtId="0" fontId="4" fillId="3" borderId="0" xfId="0" applyFont="1" applyFill="1" applyAlignment="1" applyProtection="1">
      <alignment horizontal="center" vertical="center"/>
      <protection locked="0"/>
    </xf>
    <xf numFmtId="0" fontId="5" fillId="0" borderId="0" xfId="2" applyFont="1" applyAlignment="1" applyProtection="1">
      <alignment horizontal="center" vertical="center"/>
      <protection locked="0"/>
    </xf>
    <xf numFmtId="0" fontId="6" fillId="0" borderId="0" xfId="2" applyFont="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8" fillId="0" borderId="0" xfId="2" applyFont="1" applyBorder="1" applyAlignment="1" applyProtection="1">
      <alignment horizontal="right" vertical="center"/>
      <protection locked="0"/>
    </xf>
    <xf numFmtId="0" fontId="7" fillId="0" borderId="0" xfId="2" applyFont="1" applyBorder="1" applyAlignment="1" applyProtection="1">
      <alignment horizontal="right" vertical="center"/>
      <protection locked="0"/>
    </xf>
    <xf numFmtId="0" fontId="9" fillId="0" borderId="0" xfId="0" applyFont="1" applyAlignment="1" applyProtection="1">
      <alignment horizontal="center"/>
      <protection locked="0"/>
    </xf>
    <xf numFmtId="165" fontId="10" fillId="0" borderId="0" xfId="0" applyNumberFormat="1" applyFont="1" applyAlignment="1" applyProtection="1">
      <alignment horizontal="right"/>
      <protection locked="0"/>
    </xf>
    <xf numFmtId="0" fontId="11" fillId="4" borderId="1" xfId="2" applyNumberFormat="1" applyFont="1" applyFill="1" applyBorder="1" applyAlignment="1" applyProtection="1">
      <alignment horizontal="left" vertical="center"/>
      <protection locked="0"/>
    </xf>
    <xf numFmtId="165" fontId="13" fillId="0" borderId="5" xfId="2" applyNumberFormat="1" applyFont="1" applyBorder="1" applyAlignment="1" applyProtection="1">
      <alignment horizontal="left" vertical="center"/>
      <protection locked="0"/>
    </xf>
    <xf numFmtId="165" fontId="10" fillId="3" borderId="2" xfId="0" applyNumberFormat="1" applyFont="1" applyFill="1" applyBorder="1" applyAlignment="1" applyProtection="1">
      <alignment vertical="center" wrapText="1"/>
      <protection locked="0"/>
    </xf>
    <xf numFmtId="165" fontId="10" fillId="3" borderId="3" xfId="0" applyNumberFormat="1" applyFont="1" applyFill="1" applyBorder="1" applyAlignment="1" applyProtection="1">
      <alignment vertical="center" wrapText="1"/>
      <protection locked="0"/>
    </xf>
    <xf numFmtId="165" fontId="10" fillId="3" borderId="4" xfId="0" applyNumberFormat="1" applyFont="1" applyFill="1" applyBorder="1" applyAlignment="1" applyProtection="1">
      <alignment vertical="center" wrapText="1"/>
      <protection locked="0"/>
    </xf>
    <xf numFmtId="0" fontId="10" fillId="0" borderId="1" xfId="0" applyFont="1" applyBorder="1" applyAlignment="1" applyProtection="1">
      <alignment horizontal="center" vertical="center"/>
      <protection locked="0"/>
    </xf>
    <xf numFmtId="165" fontId="10" fillId="3" borderId="1" xfId="0" applyNumberFormat="1" applyFont="1" applyFill="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165" fontId="10" fillId="3" borderId="2" xfId="0" applyNumberFormat="1"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65" fontId="16" fillId="3" borderId="6" xfId="0" applyNumberFormat="1" applyFont="1" applyFill="1" applyBorder="1" applyAlignment="1" applyProtection="1">
      <alignment horizontal="center" vertical="center" wrapText="1"/>
      <protection locked="0"/>
    </xf>
    <xf numFmtId="165" fontId="16" fillId="3" borderId="0" xfId="0" applyNumberFormat="1" applyFont="1" applyFill="1" applyAlignment="1" applyProtection="1">
      <alignment horizontal="center" vertical="center" wrapText="1"/>
      <protection locked="0"/>
    </xf>
    <xf numFmtId="2" fontId="17" fillId="0" borderId="1" xfId="0" applyNumberFormat="1" applyFont="1" applyBorder="1" applyAlignment="1" applyProtection="1">
      <alignment horizontal="center" vertical="center"/>
      <protection locked="0"/>
    </xf>
    <xf numFmtId="165" fontId="17" fillId="0" borderId="1" xfId="0" applyNumberFormat="1" applyFont="1" applyBorder="1" applyAlignment="1" applyProtection="1">
      <alignment horizontal="left"/>
      <protection locked="0"/>
    </xf>
    <xf numFmtId="9" fontId="17" fillId="5" borderId="1" xfId="0" applyNumberFormat="1" applyFont="1" applyFill="1" applyBorder="1" applyAlignment="1" applyProtection="1">
      <alignment horizontal="center"/>
      <protection locked="0"/>
    </xf>
    <xf numFmtId="1" fontId="17" fillId="0" borderId="1" xfId="0" applyNumberFormat="1" applyFont="1" applyBorder="1" applyAlignment="1" applyProtection="1">
      <alignment horizontal="center" vertical="center"/>
      <protection locked="0"/>
    </xf>
    <xf numFmtId="9" fontId="17" fillId="5" borderId="1" xfId="0" applyNumberFormat="1" applyFont="1" applyFill="1" applyBorder="1" applyAlignment="1">
      <alignment horizontal="center"/>
    </xf>
    <xf numFmtId="0" fontId="18" fillId="6" borderId="1" xfId="0" applyFont="1" applyFill="1" applyBorder="1" applyAlignment="1" applyProtection="1">
      <alignment horizontal="left" vertical="center" wrapText="1"/>
      <protection locked="0"/>
    </xf>
    <xf numFmtId="2" fontId="17" fillId="0" borderId="1" xfId="0" applyNumberFormat="1" applyFont="1" applyBorder="1" applyAlignment="1" applyProtection="1">
      <alignment horizontal="center"/>
      <protection locked="0"/>
    </xf>
    <xf numFmtId="166" fontId="17" fillId="5" borderId="1" xfId="0" applyNumberFormat="1" applyFont="1" applyFill="1" applyBorder="1" applyAlignment="1">
      <alignment horizontal="center"/>
    </xf>
    <xf numFmtId="2" fontId="16" fillId="0" borderId="1" xfId="0" applyNumberFormat="1" applyFont="1" applyBorder="1" applyAlignment="1" applyProtection="1">
      <alignment horizontal="center" vertical="center"/>
      <protection locked="0"/>
    </xf>
    <xf numFmtId="165" fontId="17" fillId="0" borderId="1" xfId="0" applyNumberFormat="1" applyFont="1" applyBorder="1" applyAlignment="1" applyProtection="1">
      <alignment horizontal="left" vertical="center"/>
      <protection locked="0"/>
    </xf>
    <xf numFmtId="9" fontId="16" fillId="5" borderId="1" xfId="0" applyNumberFormat="1" applyFont="1" applyFill="1" applyBorder="1" applyAlignment="1" applyProtection="1">
      <alignment horizontal="center"/>
      <protection locked="0"/>
    </xf>
    <xf numFmtId="165" fontId="10" fillId="0" borderId="2" xfId="0" applyNumberFormat="1" applyFont="1" applyBorder="1" applyAlignment="1" applyProtection="1">
      <alignment horizontal="right"/>
      <protection locked="0"/>
    </xf>
    <xf numFmtId="165" fontId="10" fillId="0" borderId="3" xfId="0" applyNumberFormat="1" applyFont="1" applyBorder="1" applyAlignment="1" applyProtection="1">
      <alignment horizontal="right"/>
      <protection locked="0"/>
    </xf>
    <xf numFmtId="165" fontId="10" fillId="0" borderId="4" xfId="0" applyNumberFormat="1" applyFont="1" applyBorder="1" applyAlignment="1" applyProtection="1">
      <alignment horizontal="right"/>
      <protection locked="0"/>
    </xf>
    <xf numFmtId="9" fontId="16" fillId="0" borderId="1" xfId="0" applyNumberFormat="1" applyFont="1" applyBorder="1" applyAlignment="1">
      <alignment horizontal="right"/>
    </xf>
    <xf numFmtId="165" fontId="19" fillId="3" borderId="1" xfId="0" applyNumberFormat="1" applyFont="1" applyFill="1" applyBorder="1" applyAlignment="1" applyProtection="1">
      <alignment horizontal="right" vertical="center" wrapText="1"/>
      <protection locked="0"/>
    </xf>
    <xf numFmtId="0" fontId="20" fillId="0" borderId="1" xfId="0" applyFont="1" applyBorder="1" applyAlignment="1" applyProtection="1">
      <alignment horizontal="right" vertical="center" wrapText="1"/>
      <protection locked="0"/>
    </xf>
    <xf numFmtId="9" fontId="19" fillId="0" borderId="1" xfId="0" applyNumberFormat="1" applyFont="1" applyBorder="1" applyAlignment="1" applyProtection="1">
      <alignment vertical="center"/>
      <protection locked="0"/>
    </xf>
    <xf numFmtId="165" fontId="16" fillId="0" borderId="0" xfId="0" applyNumberFormat="1" applyFont="1" applyAlignment="1" applyProtection="1">
      <alignment horizontal="center"/>
      <protection locked="0"/>
    </xf>
    <xf numFmtId="0" fontId="11" fillId="4" borderId="1" xfId="0" applyFont="1" applyFill="1" applyBorder="1" applyAlignment="1" applyProtection="1">
      <alignment horizontal="left"/>
      <protection locked="0"/>
    </xf>
    <xf numFmtId="165" fontId="9" fillId="0" borderId="1" xfId="0" applyNumberFormat="1" applyFont="1" applyBorder="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0" fontId="9" fillId="7" borderId="2" xfId="0"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protection locked="0"/>
    </xf>
    <xf numFmtId="165" fontId="9" fillId="0" borderId="7" xfId="0" applyNumberFormat="1" applyFont="1" applyBorder="1" applyAlignment="1" applyProtection="1">
      <alignment horizontal="center"/>
      <protection locked="0"/>
    </xf>
    <xf numFmtId="165" fontId="9" fillId="0" borderId="8" xfId="0" applyNumberFormat="1" applyFont="1" applyBorder="1" applyAlignment="1" applyProtection="1">
      <alignment horizontal="center"/>
      <protection locked="0"/>
    </xf>
    <xf numFmtId="165" fontId="9" fillId="0" borderId="6" xfId="0" applyNumberFormat="1" applyFont="1" applyBorder="1" applyAlignment="1" applyProtection="1">
      <alignment horizontal="left" vertical="center" wrapText="1"/>
      <protection locked="0"/>
    </xf>
    <xf numFmtId="165" fontId="9" fillId="0" borderId="0" xfId="0" applyNumberFormat="1" applyFont="1" applyAlignment="1" applyProtection="1">
      <alignment horizontal="left" vertical="center" wrapText="1"/>
      <protection locked="0"/>
    </xf>
    <xf numFmtId="165" fontId="22" fillId="0" borderId="9" xfId="2" applyNumberFormat="1" applyFont="1" applyBorder="1" applyAlignment="1" applyProtection="1">
      <alignment horizontal="right" vertical="center"/>
      <protection locked="0"/>
    </xf>
    <xf numFmtId="165" fontId="22" fillId="0" borderId="5" xfId="2" applyNumberFormat="1" applyFont="1" applyBorder="1" applyAlignment="1" applyProtection="1">
      <alignment horizontal="right" vertical="center"/>
      <protection locked="0"/>
    </xf>
    <xf numFmtId="165" fontId="23" fillId="0" borderId="3" xfId="2" applyNumberFormat="1" applyFont="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16" fillId="0" borderId="2"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1" fontId="16" fillId="0" borderId="2" xfId="0" applyNumberFormat="1" applyFont="1" applyBorder="1" applyAlignment="1" applyProtection="1">
      <alignment horizontal="center" vertical="center"/>
      <protection locked="0"/>
    </xf>
    <xf numFmtId="1" fontId="16" fillId="0" borderId="3" xfId="0" applyNumberFormat="1" applyFont="1" applyBorder="1" applyAlignment="1" applyProtection="1">
      <alignment horizontal="center" vertical="center"/>
      <protection locked="0"/>
    </xf>
    <xf numFmtId="1" fontId="16" fillId="0" borderId="4" xfId="0" applyNumberFormat="1" applyFont="1" applyBorder="1" applyAlignment="1" applyProtection="1">
      <alignment horizontal="center" vertical="center"/>
      <protection locked="0"/>
    </xf>
    <xf numFmtId="0" fontId="16" fillId="0" borderId="10" xfId="0" applyFont="1" applyBorder="1" applyAlignment="1" applyProtection="1">
      <alignment horizontal="left" vertical="center"/>
      <protection locked="0"/>
    </xf>
    <xf numFmtId="49" fontId="16" fillId="0" borderId="2" xfId="1" applyNumberFormat="1" applyFont="1" applyBorder="1" applyAlignment="1" applyProtection="1">
      <alignment horizontal="left" vertical="center"/>
      <protection locked="0"/>
    </xf>
    <xf numFmtId="49" fontId="16" fillId="0" borderId="3" xfId="1" applyNumberFormat="1" applyFont="1" applyBorder="1" applyAlignment="1" applyProtection="1">
      <alignment horizontal="left" vertical="center"/>
      <protection locked="0"/>
    </xf>
    <xf numFmtId="49" fontId="16" fillId="0" borderId="4" xfId="1" applyNumberFormat="1"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49" fontId="16" fillId="0" borderId="3"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protection locked="0"/>
    </xf>
    <xf numFmtId="0" fontId="8" fillId="0" borderId="2" xfId="2"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8" fontId="16" fillId="0" borderId="2" xfId="0" applyNumberFormat="1" applyFont="1" applyBorder="1" applyAlignment="1" applyProtection="1">
      <alignment horizontal="right" vertical="center"/>
      <protection hidden="1"/>
    </xf>
    <xf numFmtId="0" fontId="0" fillId="0" borderId="3" xfId="0" applyBorder="1" applyAlignment="1">
      <alignment horizontal="right" vertical="center"/>
    </xf>
    <xf numFmtId="0" fontId="0" fillId="0" borderId="4" xfId="0" applyBorder="1" applyAlignment="1">
      <alignment horizontal="right" vertical="center"/>
    </xf>
    <xf numFmtId="164" fontId="16" fillId="0" borderId="1" xfId="0" applyNumberFormat="1" applyFont="1" applyBorder="1" applyAlignment="1" applyProtection="1">
      <alignment horizontal="center" vertical="center"/>
      <protection locked="0"/>
    </xf>
    <xf numFmtId="164" fontId="16" fillId="0" borderId="2" xfId="0" applyNumberFormat="1" applyFont="1" applyBorder="1" applyAlignment="1" applyProtection="1">
      <alignment horizontal="right" vertical="center"/>
      <protection locked="0"/>
    </xf>
    <xf numFmtId="164" fontId="16" fillId="0" borderId="4" xfId="0" applyNumberFormat="1" applyFont="1" applyBorder="1" applyAlignment="1" applyProtection="1">
      <alignment horizontal="right" vertical="center"/>
      <protection locked="0"/>
    </xf>
    <xf numFmtId="167" fontId="16" fillId="0" borderId="2" xfId="0" quotePrefix="1" applyNumberFormat="1" applyFont="1" applyBorder="1" applyAlignment="1" applyProtection="1">
      <alignment horizontal="right" vertical="center"/>
      <protection locked="0"/>
    </xf>
    <xf numFmtId="167" fontId="16" fillId="0" borderId="4" xfId="0" quotePrefix="1" applyNumberFormat="1" applyFont="1" applyBorder="1" applyAlignment="1" applyProtection="1">
      <alignment horizontal="right" vertical="center"/>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9" fontId="16" fillId="0" borderId="1" xfId="0" applyNumberFormat="1" applyFont="1" applyBorder="1" applyAlignment="1" applyProtection="1">
      <alignment horizontal="right" vertical="center"/>
      <protection hidden="1"/>
    </xf>
    <xf numFmtId="164" fontId="16" fillId="0" borderId="2" xfId="0" applyNumberFormat="1" applyFont="1" applyBorder="1" applyAlignment="1" applyProtection="1">
      <alignment horizontal="right" vertical="center"/>
      <protection hidden="1"/>
    </xf>
    <xf numFmtId="164" fontId="16" fillId="0" borderId="4" xfId="0" applyNumberFormat="1" applyFont="1" applyBorder="1" applyAlignment="1" applyProtection="1">
      <alignment horizontal="right" vertical="center"/>
      <protection hidden="1"/>
    </xf>
    <xf numFmtId="0" fontId="24" fillId="0" borderId="6"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16" fillId="0" borderId="0" xfId="0" applyFont="1" applyAlignment="1" applyProtection="1">
      <alignment vertical="center"/>
      <protection locked="0"/>
    </xf>
    <xf numFmtId="167" fontId="25" fillId="0" borderId="2" xfId="0" applyNumberFormat="1" applyFont="1" applyBorder="1" applyAlignment="1" applyProtection="1">
      <alignment horizontal="right" vertical="center"/>
      <protection locked="0"/>
    </xf>
    <xf numFmtId="167" fontId="25" fillId="0" borderId="4" xfId="0" applyNumberFormat="1" applyFont="1" applyBorder="1" applyAlignment="1" applyProtection="1">
      <alignment horizontal="right" vertical="center"/>
      <protection locked="0"/>
    </xf>
    <xf numFmtId="0" fontId="26" fillId="0" borderId="8" xfId="2" applyFont="1" applyFill="1" applyBorder="1" applyAlignment="1" applyProtection="1">
      <alignment horizontal="center" vertical="center"/>
      <protection locked="0"/>
    </xf>
    <xf numFmtId="0" fontId="8" fillId="0" borderId="0" xfId="2" applyFont="1" applyFill="1" applyBorder="1" applyAlignment="1" applyProtection="1">
      <alignment horizontal="left" vertical="center"/>
      <protection locked="0"/>
    </xf>
    <xf numFmtId="0" fontId="16" fillId="0" borderId="0" xfId="0" applyFont="1" applyAlignment="1" applyProtection="1">
      <alignment horizontal="right" vertical="center"/>
      <protection locked="0"/>
    </xf>
    <xf numFmtId="168" fontId="16" fillId="0" borderId="1" xfId="0" applyNumberFormat="1" applyFont="1" applyBorder="1" applyAlignment="1" applyProtection="1">
      <alignment horizontal="right" vertical="center"/>
      <protection hidden="1"/>
    </xf>
    <xf numFmtId="0" fontId="9" fillId="4" borderId="1" xfId="0" applyFont="1" applyFill="1" applyBorder="1" applyAlignment="1" applyProtection="1">
      <alignment horizontal="left"/>
      <protection locked="0"/>
    </xf>
    <xf numFmtId="168" fontId="16" fillId="0" borderId="1" xfId="0" applyNumberFormat="1" applyFont="1" applyBorder="1" applyAlignment="1" applyProtection="1">
      <alignment horizontal="right" vertical="center"/>
      <protection locked="0"/>
    </xf>
    <xf numFmtId="0" fontId="16" fillId="0" borderId="1" xfId="0" applyFont="1" applyBorder="1" applyAlignment="1" applyProtection="1">
      <alignment horizontal="center" vertical="center"/>
      <protection locked="0"/>
    </xf>
    <xf numFmtId="0" fontId="16" fillId="0" borderId="0" xfId="0" applyFont="1" applyAlignment="1" applyProtection="1">
      <alignment horizontal="left" vertical="center"/>
      <protection locked="0" hidden="1"/>
    </xf>
    <xf numFmtId="0" fontId="9" fillId="0" borderId="0" xfId="0" applyFont="1" applyAlignment="1" applyProtection="1">
      <alignment horizontal="left" vertical="center" wrapText="1"/>
      <protection locked="0"/>
    </xf>
    <xf numFmtId="0" fontId="1" fillId="2" borderId="1" xfId="0" applyFont="1" applyFill="1" applyBorder="1" applyAlignment="1">
      <alignment horizontal="center"/>
    </xf>
    <xf numFmtId="164" fontId="1" fillId="0" borderId="1" xfId="0" applyNumberFormat="1" applyFont="1" applyBorder="1" applyAlignment="1">
      <alignment horizontal="right"/>
    </xf>
    <xf numFmtId="0" fontId="1" fillId="2" borderId="2" xfId="0" applyFont="1" applyFill="1" applyBorder="1" applyAlignment="1">
      <alignment horizontal="center"/>
    </xf>
    <xf numFmtId="0" fontId="1" fillId="2" borderId="4" xfId="0" applyFont="1" applyFill="1" applyBorder="1" applyAlignment="1">
      <alignment horizontal="center"/>
    </xf>
    <xf numFmtId="0" fontId="0" fillId="0" borderId="1" xfId="0" applyBorder="1" applyAlignment="1"/>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vertical="center" wrapText="1"/>
    </xf>
    <xf numFmtId="164" fontId="1" fillId="0" borderId="1" xfId="0" applyNumberFormat="1" applyFont="1" applyBorder="1" applyAlignment="1">
      <alignment horizontal="right" vertical="center"/>
    </xf>
    <xf numFmtId="0" fontId="1" fillId="2" borderId="1" xfId="0" applyFont="1" applyFill="1" applyBorder="1" applyAlignment="1" applyProtection="1">
      <alignment vertical="center"/>
    </xf>
    <xf numFmtId="164" fontId="1" fillId="2" borderId="1" xfId="0" applyNumberFormat="1" applyFont="1" applyFill="1" applyBorder="1" applyAlignment="1" applyProtection="1">
      <alignment vertical="center"/>
    </xf>
    <xf numFmtId="164" fontId="1" fillId="0" borderId="1" xfId="0" applyNumberFormat="1" applyFont="1" applyBorder="1" applyAlignment="1" applyProtection="1">
      <alignment horizontal="right"/>
    </xf>
    <xf numFmtId="164" fontId="1" fillId="0" borderId="1" xfId="0" applyNumberFormat="1" applyFont="1" applyBorder="1" applyAlignment="1" applyProtection="1">
      <alignment horizontal="right"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flies4fishing.com/index.htm" TargetMode="External"/><Relationship Id="rId2" Type="http://schemas.openxmlformats.org/officeDocument/2006/relationships/hyperlink" Target="http://www.flies4fishing.com/" TargetMode="External"/><Relationship Id="rId1" Type="http://schemas.openxmlformats.org/officeDocument/2006/relationships/hyperlink" Target="http://www.flies4fishing.com/Main/Payment%20and%20shipping.htm" TargetMode="External"/><Relationship Id="rId5" Type="http://schemas.openxmlformats.org/officeDocument/2006/relationships/printerSettings" Target="../printerSettings/printerSettings1.bin"/><Relationship Id="rId4" Type="http://schemas.openxmlformats.org/officeDocument/2006/relationships/hyperlink" Target="http://www.flies4fishing.commain/Paymen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12472-A611-456D-AFCA-D10CEBEECCDA}">
  <dimension ref="A1:J68"/>
  <sheetViews>
    <sheetView showZeros="0" tabSelected="1" zoomScale="77" zoomScaleNormal="77" workbookViewId="0">
      <selection activeCell="B66" sqref="B66"/>
    </sheetView>
  </sheetViews>
  <sheetFormatPr defaultRowHeight="15" x14ac:dyDescent="0.25"/>
  <cols>
    <col min="1" max="1" width="48.5703125" customWidth="1"/>
    <col min="2" max="2" width="39.140625" customWidth="1"/>
    <col min="3" max="3" width="29.7109375" customWidth="1"/>
    <col min="4" max="4" width="11.28515625" customWidth="1"/>
    <col min="5" max="5" width="34.28515625" customWidth="1"/>
    <col min="7" max="7" width="19.140625" customWidth="1"/>
    <col min="10" max="10" width="21.42578125" customWidth="1"/>
  </cols>
  <sheetData>
    <row r="1" spans="1:10" ht="44.25" x14ac:dyDescent="0.25">
      <c r="A1" s="6" t="s">
        <v>31</v>
      </c>
      <c r="B1" s="6"/>
      <c r="C1" s="6"/>
      <c r="D1" s="6"/>
      <c r="E1" s="6"/>
      <c r="F1" s="6"/>
      <c r="G1" s="6"/>
      <c r="H1" s="6"/>
      <c r="I1" s="6"/>
      <c r="J1" s="6"/>
    </row>
    <row r="2" spans="1:10" ht="30" x14ac:dyDescent="0.25">
      <c r="A2" s="7" t="s">
        <v>86</v>
      </c>
      <c r="B2" s="8"/>
      <c r="C2" s="8"/>
      <c r="D2" s="8"/>
      <c r="E2" s="8"/>
      <c r="F2" s="8"/>
      <c r="G2" s="8"/>
      <c r="H2" s="8"/>
      <c r="I2" s="8"/>
      <c r="J2" s="8"/>
    </row>
    <row r="3" spans="1:10" ht="23.25" x14ac:dyDescent="0.25">
      <c r="A3" s="9" t="s">
        <v>32</v>
      </c>
      <c r="B3" s="9"/>
      <c r="C3" s="9"/>
      <c r="D3" s="10" t="s">
        <v>33</v>
      </c>
      <c r="E3" s="11"/>
      <c r="F3" s="11"/>
      <c r="G3" s="11"/>
      <c r="H3" s="11"/>
      <c r="I3" s="11"/>
      <c r="J3" s="11"/>
    </row>
    <row r="4" spans="1:10" ht="23.25" x14ac:dyDescent="0.35">
      <c r="A4" s="12" t="s">
        <v>34</v>
      </c>
      <c r="B4" s="12"/>
      <c r="C4" s="12"/>
      <c r="D4" s="12"/>
      <c r="E4" s="12"/>
      <c r="F4" s="12"/>
      <c r="G4" s="12"/>
      <c r="H4" s="12"/>
      <c r="I4" s="12"/>
      <c r="J4" s="12"/>
    </row>
    <row r="5" spans="1:10" ht="20.25" x14ac:dyDescent="0.3">
      <c r="A5" s="13">
        <f ca="1">TODAY()</f>
        <v>46158</v>
      </c>
      <c r="B5" s="13"/>
      <c r="C5" s="13"/>
      <c r="D5" s="13"/>
      <c r="E5" s="13"/>
      <c r="F5" s="13"/>
      <c r="G5" s="13"/>
      <c r="H5" s="13"/>
      <c r="I5" s="13"/>
      <c r="J5" s="13"/>
    </row>
    <row r="6" spans="1:10" ht="30" x14ac:dyDescent="0.25">
      <c r="A6" s="14" t="s">
        <v>35</v>
      </c>
      <c r="B6" s="15"/>
      <c r="C6" s="15"/>
      <c r="D6" s="15"/>
      <c r="E6" s="15"/>
      <c r="F6" s="15"/>
      <c r="G6" s="15"/>
      <c r="H6" s="15"/>
      <c r="I6" s="15"/>
      <c r="J6" s="15"/>
    </row>
    <row r="7" spans="1:10" ht="20.25" x14ac:dyDescent="0.25">
      <c r="A7" s="16" t="s">
        <v>36</v>
      </c>
      <c r="B7" s="17"/>
      <c r="C7" s="18"/>
      <c r="D7" s="19" t="s">
        <v>37</v>
      </c>
      <c r="E7" s="20" t="s">
        <v>38</v>
      </c>
      <c r="F7" s="21" t="s">
        <v>39</v>
      </c>
      <c r="G7" s="22" t="s">
        <v>40</v>
      </c>
      <c r="H7" s="23"/>
      <c r="I7" s="23"/>
      <c r="J7" s="24"/>
    </row>
    <row r="8" spans="1:10" ht="23.25" x14ac:dyDescent="0.25">
      <c r="A8" s="25" t="s">
        <v>41</v>
      </c>
      <c r="B8" s="26"/>
      <c r="C8" s="26"/>
      <c r="D8" s="26"/>
      <c r="E8" s="26"/>
      <c r="F8" s="26"/>
      <c r="G8" s="26"/>
      <c r="H8" s="26"/>
      <c r="I8" s="26"/>
      <c r="J8" s="26"/>
    </row>
    <row r="9" spans="1:10" ht="18" x14ac:dyDescent="0.25">
      <c r="A9" s="27">
        <v>0</v>
      </c>
      <c r="B9" s="28" t="s">
        <v>42</v>
      </c>
      <c r="C9" s="29">
        <f>IF(A9="x",0.05,0)</f>
        <v>0</v>
      </c>
      <c r="D9" s="30">
        <v>0</v>
      </c>
      <c r="E9" s="28" t="s">
        <v>43</v>
      </c>
      <c r="F9" s="31">
        <f>IF(D9="x",0.15,0)</f>
        <v>0</v>
      </c>
      <c r="G9" s="32" t="s">
        <v>44</v>
      </c>
      <c r="H9" s="32"/>
      <c r="I9" s="32"/>
      <c r="J9" s="32"/>
    </row>
    <row r="10" spans="1:10" ht="18" x14ac:dyDescent="0.25">
      <c r="A10" s="33">
        <v>0</v>
      </c>
      <c r="B10" s="28" t="s">
        <v>45</v>
      </c>
      <c r="C10" s="29">
        <f>IF(A10="x",0.12,0)</f>
        <v>0</v>
      </c>
      <c r="D10" s="30">
        <v>0</v>
      </c>
      <c r="E10" s="28" t="s">
        <v>46</v>
      </c>
      <c r="F10" s="31">
        <f>IF(D10="x",0.05,0)</f>
        <v>0</v>
      </c>
      <c r="G10" s="32"/>
      <c r="H10" s="32"/>
      <c r="I10" s="32"/>
      <c r="J10" s="32"/>
    </row>
    <row r="11" spans="1:10" ht="18" x14ac:dyDescent="0.25">
      <c r="A11" s="33">
        <v>0</v>
      </c>
      <c r="B11" s="28" t="s">
        <v>47</v>
      </c>
      <c r="C11" s="29">
        <f>IF(A11="x",0.13,0)</f>
        <v>0</v>
      </c>
      <c r="D11" s="30" t="s">
        <v>39</v>
      </c>
      <c r="E11" s="28" t="s">
        <v>48</v>
      </c>
      <c r="F11" s="31">
        <f>IF(D11="x",0.13,0)</f>
        <v>0</v>
      </c>
      <c r="G11" s="32"/>
      <c r="H11" s="32"/>
      <c r="I11" s="32"/>
      <c r="J11" s="32"/>
    </row>
    <row r="12" spans="1:10" ht="18" x14ac:dyDescent="0.25">
      <c r="A12" s="33">
        <v>0</v>
      </c>
      <c r="B12" s="28" t="s">
        <v>49</v>
      </c>
      <c r="C12" s="29">
        <f>IF(A12="x",0.15,0)</f>
        <v>0</v>
      </c>
      <c r="D12" s="30" t="s">
        <v>39</v>
      </c>
      <c r="E12" s="28" t="s">
        <v>50</v>
      </c>
      <c r="F12" s="31">
        <f>IF(D12="x",0.15,0)</f>
        <v>0</v>
      </c>
      <c r="G12" s="32"/>
      <c r="H12" s="32"/>
      <c r="I12" s="32"/>
      <c r="J12" s="32"/>
    </row>
    <row r="13" spans="1:10" ht="18" x14ac:dyDescent="0.25">
      <c r="A13" s="33">
        <v>0</v>
      </c>
      <c r="B13" s="28" t="s">
        <v>51</v>
      </c>
      <c r="C13" s="29">
        <f>IF(A13="x",0.15,0)</f>
        <v>0</v>
      </c>
      <c r="D13" s="30">
        <v>0</v>
      </c>
      <c r="E13" s="28" t="s">
        <v>52</v>
      </c>
      <c r="F13" s="34">
        <f>IF(D13="x",0.14975,0)</f>
        <v>0</v>
      </c>
      <c r="G13" s="32"/>
      <c r="H13" s="32"/>
      <c r="I13" s="32"/>
      <c r="J13" s="32"/>
    </row>
    <row r="14" spans="1:10" ht="18" x14ac:dyDescent="0.25">
      <c r="A14" s="33">
        <v>0</v>
      </c>
      <c r="B14" s="28" t="s">
        <v>53</v>
      </c>
      <c r="C14" s="29">
        <f>IF(A14="x",0.05,0)</f>
        <v>0</v>
      </c>
      <c r="D14" s="30">
        <v>0</v>
      </c>
      <c r="E14" s="28" t="s">
        <v>54</v>
      </c>
      <c r="F14" s="31">
        <f>IF(D14="x",0.11,0)</f>
        <v>0</v>
      </c>
      <c r="G14" s="32"/>
      <c r="H14" s="32"/>
      <c r="I14" s="32"/>
      <c r="J14" s="32"/>
    </row>
    <row r="15" spans="1:10" ht="23.25" x14ac:dyDescent="0.35">
      <c r="A15" s="35" t="s">
        <v>39</v>
      </c>
      <c r="B15" s="36" t="s">
        <v>55</v>
      </c>
      <c r="C15" s="37">
        <f>IF(A15="x",0.05,0)</f>
        <v>0</v>
      </c>
      <c r="D15" s="38" t="s">
        <v>56</v>
      </c>
      <c r="E15" s="39"/>
      <c r="F15" s="39"/>
      <c r="G15" s="39"/>
      <c r="H15" s="39"/>
      <c r="I15" s="40"/>
      <c r="J15" s="41">
        <f>IF(C9+C10+C11+C12+C13+C14+C15+F9+F10+F11+F12+F13+F14=0,0.15,C9+C10+C12+C13+C15+F10+F11+F13+F14)</f>
        <v>0.15</v>
      </c>
    </row>
    <row r="16" spans="1:10" ht="22.5" x14ac:dyDescent="0.25">
      <c r="A16" s="42" t="s">
        <v>57</v>
      </c>
      <c r="B16" s="43"/>
      <c r="C16" s="43"/>
      <c r="D16" s="43"/>
      <c r="E16" s="43"/>
      <c r="F16" s="43"/>
      <c r="G16" s="43"/>
      <c r="H16" s="43"/>
      <c r="I16" s="43"/>
      <c r="J16" s="44">
        <f>IF(J15=0,0.15,0)</f>
        <v>0</v>
      </c>
    </row>
    <row r="17" spans="1:10" ht="23.25" x14ac:dyDescent="0.35">
      <c r="A17" s="45"/>
      <c r="B17" s="45"/>
      <c r="C17" s="45"/>
      <c r="D17" s="45"/>
      <c r="E17" s="45"/>
      <c r="F17" s="45"/>
      <c r="G17" s="45"/>
      <c r="H17" s="45"/>
      <c r="I17" s="45"/>
      <c r="J17" s="45"/>
    </row>
    <row r="18" spans="1:10" ht="30" x14ac:dyDescent="0.4">
      <c r="A18" s="46" t="s">
        <v>58</v>
      </c>
      <c r="B18" s="47" t="s">
        <v>59</v>
      </c>
      <c r="C18" s="47"/>
      <c r="D18" s="47"/>
      <c r="E18" s="47"/>
      <c r="F18" s="47"/>
      <c r="G18" s="47"/>
      <c r="H18" s="47"/>
      <c r="I18" s="47"/>
      <c r="J18" s="48" t="s">
        <v>37</v>
      </c>
    </row>
    <row r="19" spans="1:10" ht="23.25" x14ac:dyDescent="0.25">
      <c r="A19" s="49" t="s">
        <v>60</v>
      </c>
      <c r="B19" s="50"/>
      <c r="C19" s="50"/>
      <c r="D19" s="50"/>
      <c r="E19" s="50"/>
      <c r="F19" s="50"/>
      <c r="G19" s="50"/>
      <c r="H19" s="50"/>
      <c r="I19" s="50"/>
      <c r="J19" s="50"/>
    </row>
    <row r="20" spans="1:10" ht="23.25" x14ac:dyDescent="0.35">
      <c r="A20" s="51" t="s">
        <v>61</v>
      </c>
      <c r="B20" s="52"/>
      <c r="C20" s="52"/>
      <c r="D20" s="52"/>
      <c r="E20" s="52"/>
      <c r="F20" s="52"/>
      <c r="G20" s="52"/>
      <c r="H20" s="52"/>
      <c r="I20" s="52"/>
      <c r="J20" s="52"/>
    </row>
    <row r="21" spans="1:10" ht="23.25" x14ac:dyDescent="0.25">
      <c r="A21" s="53" t="s">
        <v>62</v>
      </c>
      <c r="B21" s="54"/>
      <c r="C21" s="54"/>
      <c r="D21" s="54"/>
      <c r="E21" s="54"/>
      <c r="F21" s="54"/>
      <c r="G21" s="54"/>
      <c r="H21" s="54"/>
      <c r="I21" s="54"/>
      <c r="J21" s="54"/>
    </row>
    <row r="22" spans="1:10" ht="23.25" x14ac:dyDescent="0.25">
      <c r="A22" s="55" t="s">
        <v>63</v>
      </c>
      <c r="B22" s="56"/>
      <c r="C22" s="56"/>
      <c r="D22" s="56"/>
      <c r="E22" s="56"/>
      <c r="F22" s="56"/>
      <c r="G22" s="56"/>
      <c r="H22" s="56"/>
      <c r="I22" s="56"/>
      <c r="J22" s="56"/>
    </row>
    <row r="23" spans="1:10" ht="30" x14ac:dyDescent="0.25">
      <c r="A23" s="14" t="s">
        <v>64</v>
      </c>
      <c r="B23" s="57" t="s">
        <v>39</v>
      </c>
      <c r="C23" s="57"/>
      <c r="D23" s="57"/>
      <c r="E23" s="57"/>
      <c r="F23" s="57"/>
      <c r="G23" s="57"/>
      <c r="H23" s="57"/>
      <c r="I23" s="57"/>
      <c r="J23" s="57"/>
    </row>
    <row r="24" spans="1:10" ht="23.25" x14ac:dyDescent="0.25">
      <c r="A24" s="58" t="s">
        <v>65</v>
      </c>
      <c r="B24" s="59" t="s">
        <v>39</v>
      </c>
      <c r="C24" s="60"/>
      <c r="D24" s="60"/>
      <c r="E24" s="60"/>
      <c r="F24" s="61"/>
      <c r="G24" s="58" t="s">
        <v>66</v>
      </c>
      <c r="H24" s="62"/>
      <c r="I24" s="63"/>
      <c r="J24" s="64"/>
    </row>
    <row r="25" spans="1:10" ht="23.25" x14ac:dyDescent="0.25">
      <c r="A25" s="65" t="s">
        <v>67</v>
      </c>
      <c r="B25" s="66" t="s">
        <v>39</v>
      </c>
      <c r="C25" s="67"/>
      <c r="D25" s="67"/>
      <c r="E25" s="67"/>
      <c r="F25" s="68"/>
      <c r="G25" s="58" t="s">
        <v>68</v>
      </c>
      <c r="H25" s="62" t="s">
        <v>39</v>
      </c>
      <c r="I25" s="63"/>
      <c r="J25" s="64"/>
    </row>
    <row r="26" spans="1:10" ht="23.25" x14ac:dyDescent="0.25">
      <c r="A26" s="69"/>
      <c r="B26" s="70" t="s">
        <v>39</v>
      </c>
      <c r="C26" s="71"/>
      <c r="D26" s="71"/>
      <c r="E26" s="71"/>
      <c r="F26" s="72"/>
      <c r="G26" s="58" t="s">
        <v>69</v>
      </c>
      <c r="H26" s="62" t="s">
        <v>39</v>
      </c>
      <c r="I26" s="63"/>
      <c r="J26" s="64"/>
    </row>
    <row r="27" spans="1:10" ht="23.25" x14ac:dyDescent="0.25">
      <c r="A27" s="58" t="s">
        <v>70</v>
      </c>
      <c r="B27" s="70" t="s">
        <v>39</v>
      </c>
      <c r="C27" s="71"/>
      <c r="D27" s="71"/>
      <c r="E27" s="71"/>
      <c r="F27" s="72"/>
      <c r="G27" s="58" t="s">
        <v>33</v>
      </c>
      <c r="H27" s="73"/>
      <c r="I27" s="74"/>
      <c r="J27" s="75"/>
    </row>
    <row r="28" spans="1:10" ht="23.25" x14ac:dyDescent="0.25">
      <c r="A28" s="58" t="s">
        <v>71</v>
      </c>
      <c r="B28" s="70" t="s">
        <v>39</v>
      </c>
      <c r="C28" s="71"/>
      <c r="D28" s="71"/>
      <c r="E28" s="71"/>
      <c r="F28" s="72"/>
      <c r="G28" s="58" t="s">
        <v>4</v>
      </c>
      <c r="H28" s="76">
        <f>I67</f>
        <v>0</v>
      </c>
      <c r="I28" s="77"/>
      <c r="J28" s="78"/>
    </row>
    <row r="29" spans="1:10" ht="23.25" x14ac:dyDescent="0.25">
      <c r="A29" s="58" t="s">
        <v>72</v>
      </c>
      <c r="B29" s="70" t="s">
        <v>39</v>
      </c>
      <c r="C29" s="71"/>
      <c r="D29" s="71"/>
      <c r="E29" s="71"/>
      <c r="F29" s="72"/>
      <c r="G29" s="58" t="s">
        <v>73</v>
      </c>
      <c r="H29" s="79" t="str">
        <f>I37</f>
        <v>x</v>
      </c>
      <c r="I29" s="80" t="str">
        <f>IF(H29="x","",20)</f>
        <v/>
      </c>
      <c r="J29" s="81"/>
    </row>
    <row r="30" spans="1:10" ht="23.25" x14ac:dyDescent="0.25">
      <c r="A30" s="58"/>
      <c r="B30" s="70"/>
      <c r="C30" s="71"/>
      <c r="D30" s="71"/>
      <c r="E30" s="71"/>
      <c r="F30" s="72"/>
      <c r="G30" s="59" t="s">
        <v>74</v>
      </c>
      <c r="H30" s="61"/>
      <c r="I30" s="82">
        <f>H28+I28</f>
        <v>0</v>
      </c>
      <c r="J30" s="83"/>
    </row>
    <row r="31" spans="1:10" ht="23.25" x14ac:dyDescent="0.25">
      <c r="A31" s="84" t="s">
        <v>75</v>
      </c>
      <c r="B31" s="85"/>
      <c r="C31" s="85"/>
      <c r="D31" s="85"/>
      <c r="E31" s="85"/>
      <c r="F31" s="86"/>
      <c r="G31" s="58" t="s">
        <v>76</v>
      </c>
      <c r="H31" s="87">
        <f>J15</f>
        <v>0.15</v>
      </c>
      <c r="I31" s="88">
        <f>I30*0.15</f>
        <v>0</v>
      </c>
      <c r="J31" s="89"/>
    </row>
    <row r="32" spans="1:10" ht="23.25" x14ac:dyDescent="0.25">
      <c r="A32" s="90"/>
      <c r="B32" s="91"/>
      <c r="C32" s="91"/>
      <c r="D32" s="91"/>
      <c r="E32" s="91"/>
      <c r="F32" s="92"/>
      <c r="G32" s="58" t="s">
        <v>30</v>
      </c>
      <c r="H32" s="93"/>
      <c r="I32" s="94">
        <f>I30+I31</f>
        <v>0</v>
      </c>
      <c r="J32" s="95"/>
    </row>
    <row r="33" spans="1:10" ht="23.25" x14ac:dyDescent="0.25">
      <c r="A33" s="96"/>
      <c r="B33" s="96"/>
      <c r="C33" s="96"/>
      <c r="D33" s="96"/>
      <c r="E33" s="96"/>
      <c r="F33" s="96"/>
      <c r="G33" s="96"/>
      <c r="H33" s="96"/>
      <c r="I33" s="96"/>
      <c r="J33" s="96"/>
    </row>
    <row r="34" spans="1:10" ht="23.25" x14ac:dyDescent="0.25">
      <c r="A34" s="97" t="s">
        <v>77</v>
      </c>
      <c r="B34" s="97"/>
      <c r="C34" s="97"/>
      <c r="D34" s="97"/>
      <c r="E34" s="97"/>
      <c r="F34" s="97"/>
      <c r="G34" s="97"/>
      <c r="H34" s="97"/>
      <c r="I34" s="97"/>
      <c r="J34" s="97"/>
    </row>
    <row r="35" spans="1:10" ht="23.25" x14ac:dyDescent="0.25">
      <c r="A35" s="98" t="s">
        <v>78</v>
      </c>
      <c r="B35" s="98"/>
      <c r="C35" s="98"/>
      <c r="D35" s="98"/>
      <c r="E35" s="98"/>
      <c r="F35" s="98"/>
      <c r="G35" s="98"/>
      <c r="H35" s="98"/>
      <c r="I35" s="99">
        <f ca="1">NOW()</f>
        <v>46158.86969861111</v>
      </c>
      <c r="J35" s="99"/>
    </row>
    <row r="36" spans="1:10" ht="23.25" x14ac:dyDescent="0.35">
      <c r="A36" s="100" t="s">
        <v>79</v>
      </c>
      <c r="B36" s="98" t="s">
        <v>80</v>
      </c>
      <c r="C36" s="98"/>
      <c r="D36" s="98"/>
      <c r="E36" s="98"/>
      <c r="F36" s="98"/>
      <c r="G36" s="98"/>
      <c r="H36" s="98"/>
      <c r="I36" s="101" t="s">
        <v>39</v>
      </c>
      <c r="J36" s="101"/>
    </row>
    <row r="37" spans="1:10" ht="23.25" x14ac:dyDescent="0.35">
      <c r="A37" s="100" t="s">
        <v>81</v>
      </c>
      <c r="B37" s="98" t="s">
        <v>82</v>
      </c>
      <c r="C37" s="98"/>
      <c r="D37" s="98"/>
      <c r="E37" s="98"/>
      <c r="F37" s="98"/>
      <c r="G37" s="98"/>
      <c r="H37" s="98"/>
      <c r="I37" s="102" t="s">
        <v>37</v>
      </c>
      <c r="J37" s="102"/>
    </row>
    <row r="38" spans="1:10" ht="23.25" x14ac:dyDescent="0.35">
      <c r="A38" s="12" t="s">
        <v>83</v>
      </c>
      <c r="B38" s="12"/>
      <c r="C38" s="12"/>
      <c r="D38" s="12"/>
      <c r="E38" s="12"/>
      <c r="F38" s="12"/>
      <c r="G38" s="12"/>
      <c r="H38" s="12"/>
      <c r="I38" s="12"/>
      <c r="J38" s="12"/>
    </row>
    <row r="39" spans="1:10" ht="23.25" x14ac:dyDescent="0.35">
      <c r="A39" s="12"/>
      <c r="B39" s="12"/>
      <c r="C39" s="12"/>
      <c r="D39" s="12"/>
      <c r="E39" s="12"/>
      <c r="F39" s="12"/>
      <c r="G39" s="12"/>
      <c r="H39" s="12"/>
      <c r="I39" s="12"/>
      <c r="J39" s="12"/>
    </row>
    <row r="40" spans="1:10" ht="23.25" customHeight="1" x14ac:dyDescent="0.25">
      <c r="A40" s="103" t="s">
        <v>84</v>
      </c>
      <c r="B40" s="104" t="s">
        <v>85</v>
      </c>
      <c r="C40" s="104"/>
      <c r="D40" s="104"/>
      <c r="E40" s="104"/>
      <c r="F40" s="104"/>
      <c r="G40" s="104"/>
      <c r="H40" s="104"/>
      <c r="I40" s="104"/>
      <c r="J40" s="104"/>
    </row>
    <row r="41" spans="1:10" ht="18" x14ac:dyDescent="0.25">
      <c r="A41" s="3" t="s">
        <v>0</v>
      </c>
      <c r="B41" s="4" t="s">
        <v>1</v>
      </c>
      <c r="C41" s="110" t="s">
        <v>2</v>
      </c>
      <c r="D41" s="111"/>
      <c r="E41" s="111"/>
      <c r="F41" s="112"/>
      <c r="G41" s="107" t="s">
        <v>3</v>
      </c>
      <c r="H41" s="108"/>
      <c r="I41" s="105" t="s">
        <v>4</v>
      </c>
      <c r="J41" s="105"/>
    </row>
    <row r="42" spans="1:10" ht="18" x14ac:dyDescent="0.25">
      <c r="A42" s="1" t="s">
        <v>5</v>
      </c>
      <c r="B42" s="2">
        <v>0</v>
      </c>
      <c r="C42" s="113">
        <v>8</v>
      </c>
      <c r="D42" s="114"/>
      <c r="E42" s="114"/>
      <c r="F42" s="115"/>
      <c r="G42" s="120">
        <v>12</v>
      </c>
      <c r="H42" s="120"/>
      <c r="I42" s="106">
        <f>B42*G42</f>
        <v>0</v>
      </c>
      <c r="J42" s="106"/>
    </row>
    <row r="43" spans="1:10" ht="18" x14ac:dyDescent="0.25">
      <c r="A43" s="1" t="s">
        <v>6</v>
      </c>
      <c r="B43" s="2">
        <v>0</v>
      </c>
      <c r="C43" s="113">
        <v>8</v>
      </c>
      <c r="D43" s="114"/>
      <c r="E43" s="114"/>
      <c r="F43" s="115"/>
      <c r="G43" s="120">
        <v>12</v>
      </c>
      <c r="H43" s="120"/>
      <c r="I43" s="106">
        <f>B43*G43</f>
        <v>0</v>
      </c>
      <c r="J43" s="109"/>
    </row>
    <row r="44" spans="1:10" ht="18" x14ac:dyDescent="0.25">
      <c r="A44" s="1" t="s">
        <v>7</v>
      </c>
      <c r="B44" s="2">
        <v>0</v>
      </c>
      <c r="C44" s="113">
        <v>6</v>
      </c>
      <c r="D44" s="114"/>
      <c r="E44" s="114"/>
      <c r="F44" s="115"/>
      <c r="G44" s="120">
        <v>24</v>
      </c>
      <c r="H44" s="120"/>
      <c r="I44" s="106">
        <f>B44*G44</f>
        <v>0</v>
      </c>
      <c r="J44" s="106"/>
    </row>
    <row r="45" spans="1:10" ht="18" x14ac:dyDescent="0.25">
      <c r="A45" s="1" t="s">
        <v>8</v>
      </c>
      <c r="B45" s="2">
        <v>0</v>
      </c>
      <c r="C45" s="113">
        <v>8</v>
      </c>
      <c r="D45" s="114"/>
      <c r="E45" s="114"/>
      <c r="F45" s="115"/>
      <c r="G45" s="120">
        <v>16</v>
      </c>
      <c r="H45" s="120"/>
      <c r="I45" s="106">
        <f>B45*G45</f>
        <v>0</v>
      </c>
      <c r="J45" s="106"/>
    </row>
    <row r="46" spans="1:10" ht="18" x14ac:dyDescent="0.25">
      <c r="A46" s="1" t="s">
        <v>9</v>
      </c>
      <c r="B46" s="2">
        <v>0</v>
      </c>
      <c r="C46" s="113">
        <v>8</v>
      </c>
      <c r="D46" s="114"/>
      <c r="E46" s="114"/>
      <c r="F46" s="115"/>
      <c r="G46" s="120">
        <v>12</v>
      </c>
      <c r="H46" s="120"/>
      <c r="I46" s="106">
        <f>B46*G46</f>
        <v>0</v>
      </c>
      <c r="J46" s="106"/>
    </row>
    <row r="47" spans="1:10" ht="34.5" customHeight="1" x14ac:dyDescent="0.25">
      <c r="A47" s="116" t="s">
        <v>10</v>
      </c>
      <c r="B47" s="2">
        <v>0</v>
      </c>
      <c r="C47" s="113">
        <v>8</v>
      </c>
      <c r="D47" s="114"/>
      <c r="E47" s="114"/>
      <c r="F47" s="115"/>
      <c r="G47" s="121">
        <v>12</v>
      </c>
      <c r="H47" s="121"/>
      <c r="I47" s="117">
        <f>B47*G47</f>
        <v>0</v>
      </c>
      <c r="J47" s="117"/>
    </row>
    <row r="48" spans="1:10" ht="18" x14ac:dyDescent="0.25">
      <c r="A48" s="1" t="s">
        <v>11</v>
      </c>
      <c r="B48" s="2">
        <v>0</v>
      </c>
      <c r="C48" s="113">
        <v>6</v>
      </c>
      <c r="D48" s="114"/>
      <c r="E48" s="114"/>
      <c r="F48" s="115"/>
      <c r="G48" s="120">
        <v>16</v>
      </c>
      <c r="H48" s="120"/>
      <c r="I48" s="106">
        <f>B48*G48</f>
        <v>0</v>
      </c>
      <c r="J48" s="106"/>
    </row>
    <row r="49" spans="1:10" ht="18" x14ac:dyDescent="0.25">
      <c r="A49" s="1" t="s">
        <v>7</v>
      </c>
      <c r="B49" s="2">
        <v>0</v>
      </c>
      <c r="C49" s="113">
        <v>2</v>
      </c>
      <c r="D49" s="114"/>
      <c r="E49" s="114"/>
      <c r="F49" s="115"/>
      <c r="G49" s="120">
        <v>16</v>
      </c>
      <c r="H49" s="120"/>
      <c r="I49" s="106">
        <f>B49*G49</f>
        <v>0</v>
      </c>
      <c r="J49" s="106"/>
    </row>
    <row r="50" spans="1:10" ht="18" x14ac:dyDescent="0.25">
      <c r="A50" s="1" t="s">
        <v>12</v>
      </c>
      <c r="B50" s="2">
        <v>0</v>
      </c>
      <c r="C50" s="113">
        <v>6</v>
      </c>
      <c r="D50" s="114"/>
      <c r="E50" s="114"/>
      <c r="F50" s="115"/>
      <c r="G50" s="120">
        <v>12</v>
      </c>
      <c r="H50" s="120"/>
      <c r="I50" s="106">
        <f>B50*G50</f>
        <v>0</v>
      </c>
      <c r="J50" s="106"/>
    </row>
    <row r="51" spans="1:10" ht="18" x14ac:dyDescent="0.25">
      <c r="A51" s="1" t="s">
        <v>13</v>
      </c>
      <c r="B51" s="2">
        <v>0</v>
      </c>
      <c r="C51" s="113">
        <v>6</v>
      </c>
      <c r="D51" s="114"/>
      <c r="E51" s="114"/>
      <c r="F51" s="115"/>
      <c r="G51" s="120">
        <v>12</v>
      </c>
      <c r="H51" s="120"/>
      <c r="I51" s="106">
        <f>B51*G51</f>
        <v>0</v>
      </c>
      <c r="J51" s="106"/>
    </row>
    <row r="52" spans="1:10" ht="18" x14ac:dyDescent="0.25">
      <c r="A52" s="1" t="s">
        <v>14</v>
      </c>
      <c r="B52" s="2">
        <v>0</v>
      </c>
      <c r="C52" s="113">
        <v>6</v>
      </c>
      <c r="D52" s="114"/>
      <c r="E52" s="114"/>
      <c r="F52" s="115"/>
      <c r="G52" s="120">
        <v>12</v>
      </c>
      <c r="H52" s="120"/>
      <c r="I52" s="106">
        <f>B52*G52</f>
        <v>0</v>
      </c>
      <c r="J52" s="106"/>
    </row>
    <row r="53" spans="1:10" ht="18" x14ac:dyDescent="0.25">
      <c r="A53" s="1" t="s">
        <v>15</v>
      </c>
      <c r="B53" s="2">
        <v>0</v>
      </c>
      <c r="C53" s="113">
        <v>6</v>
      </c>
      <c r="D53" s="114"/>
      <c r="E53" s="114"/>
      <c r="F53" s="115"/>
      <c r="G53" s="120">
        <v>12</v>
      </c>
      <c r="H53" s="120"/>
      <c r="I53" s="106">
        <f>B53*G53</f>
        <v>0</v>
      </c>
      <c r="J53" s="106"/>
    </row>
    <row r="54" spans="1:10" ht="18" x14ac:dyDescent="0.25">
      <c r="A54" s="1" t="s">
        <v>16</v>
      </c>
      <c r="B54" s="2">
        <v>0</v>
      </c>
      <c r="C54" s="113">
        <v>6</v>
      </c>
      <c r="D54" s="114"/>
      <c r="E54" s="114"/>
      <c r="F54" s="115"/>
      <c r="G54" s="120">
        <v>12</v>
      </c>
      <c r="H54" s="120"/>
      <c r="I54" s="106">
        <f>B54*G54</f>
        <v>0</v>
      </c>
      <c r="J54" s="106"/>
    </row>
    <row r="55" spans="1:10" ht="18" x14ac:dyDescent="0.25">
      <c r="A55" s="1" t="s">
        <v>17</v>
      </c>
      <c r="B55" s="2">
        <v>0</v>
      </c>
      <c r="C55" s="113">
        <v>12</v>
      </c>
      <c r="D55" s="114"/>
      <c r="E55" s="114"/>
      <c r="F55" s="115"/>
      <c r="G55" s="120">
        <v>12</v>
      </c>
      <c r="H55" s="120"/>
      <c r="I55" s="106">
        <f>B55*G55</f>
        <v>0</v>
      </c>
      <c r="J55" s="106"/>
    </row>
    <row r="56" spans="1:10" ht="18" x14ac:dyDescent="0.25">
      <c r="A56" s="1" t="s">
        <v>18</v>
      </c>
      <c r="B56" s="2">
        <v>0</v>
      </c>
      <c r="C56" s="113">
        <v>6</v>
      </c>
      <c r="D56" s="114"/>
      <c r="E56" s="114"/>
      <c r="F56" s="115"/>
      <c r="G56" s="120">
        <v>16</v>
      </c>
      <c r="H56" s="120"/>
      <c r="I56" s="106">
        <f>B56*G56</f>
        <v>0</v>
      </c>
      <c r="J56" s="106"/>
    </row>
    <row r="57" spans="1:10" ht="18" x14ac:dyDescent="0.25">
      <c r="A57" s="1" t="s">
        <v>16</v>
      </c>
      <c r="B57" s="2">
        <v>0</v>
      </c>
      <c r="C57" s="113">
        <v>8</v>
      </c>
      <c r="D57" s="114"/>
      <c r="E57" s="114"/>
      <c r="F57" s="115"/>
      <c r="G57" s="120">
        <v>12</v>
      </c>
      <c r="H57" s="120"/>
      <c r="I57" s="106">
        <f>B57*G57</f>
        <v>0</v>
      </c>
      <c r="J57" s="106"/>
    </row>
    <row r="58" spans="1:10" ht="18" x14ac:dyDescent="0.25">
      <c r="A58" s="1" t="s">
        <v>19</v>
      </c>
      <c r="B58" s="2">
        <v>0</v>
      </c>
      <c r="C58" s="113">
        <v>6</v>
      </c>
      <c r="D58" s="114"/>
      <c r="E58" s="114"/>
      <c r="F58" s="115"/>
      <c r="G58" s="120">
        <v>12</v>
      </c>
      <c r="H58" s="120"/>
      <c r="I58" s="106">
        <f>B58*G58</f>
        <v>0</v>
      </c>
      <c r="J58" s="106"/>
    </row>
    <row r="59" spans="1:10" ht="18" x14ac:dyDescent="0.25">
      <c r="A59" s="1" t="s">
        <v>20</v>
      </c>
      <c r="B59" s="2">
        <v>0</v>
      </c>
      <c r="C59" s="113">
        <v>6</v>
      </c>
      <c r="D59" s="114"/>
      <c r="E59" s="114"/>
      <c r="F59" s="115"/>
      <c r="G59" s="120">
        <v>12</v>
      </c>
      <c r="H59" s="120"/>
      <c r="I59" s="106">
        <f>B59*G59</f>
        <v>0</v>
      </c>
      <c r="J59" s="106"/>
    </row>
    <row r="60" spans="1:10" ht="37.5" customHeight="1" x14ac:dyDescent="0.25">
      <c r="A60" s="116" t="s">
        <v>21</v>
      </c>
      <c r="B60" s="2">
        <v>0</v>
      </c>
      <c r="C60" s="113" t="s">
        <v>22</v>
      </c>
      <c r="D60" s="114"/>
      <c r="E60" s="114"/>
      <c r="F60" s="115"/>
      <c r="G60" s="121">
        <v>16</v>
      </c>
      <c r="H60" s="121"/>
      <c r="I60" s="117">
        <f>B60*G60</f>
        <v>0</v>
      </c>
      <c r="J60" s="117"/>
    </row>
    <row r="61" spans="1:10" ht="18" x14ac:dyDescent="0.25">
      <c r="A61" s="1" t="s">
        <v>23</v>
      </c>
      <c r="B61" s="2">
        <v>0</v>
      </c>
      <c r="C61" s="113">
        <v>8</v>
      </c>
      <c r="D61" s="114"/>
      <c r="E61" s="114"/>
      <c r="F61" s="115"/>
      <c r="G61" s="120">
        <v>12</v>
      </c>
      <c r="H61" s="120"/>
      <c r="I61" s="106">
        <f>B61*G61</f>
        <v>0</v>
      </c>
      <c r="J61" s="106"/>
    </row>
    <row r="62" spans="1:10" ht="18" x14ac:dyDescent="0.25">
      <c r="A62" s="1" t="s">
        <v>24</v>
      </c>
      <c r="B62" s="2">
        <v>0</v>
      </c>
      <c r="C62" s="113">
        <v>10</v>
      </c>
      <c r="D62" s="114"/>
      <c r="E62" s="114"/>
      <c r="F62" s="115"/>
      <c r="G62" s="120">
        <v>12</v>
      </c>
      <c r="H62" s="120"/>
      <c r="I62" s="106">
        <f>B62*G62</f>
        <v>0</v>
      </c>
      <c r="J62" s="106"/>
    </row>
    <row r="63" spans="1:10" ht="39.75" customHeight="1" x14ac:dyDescent="0.25">
      <c r="A63" s="116" t="s">
        <v>25</v>
      </c>
      <c r="B63" s="2">
        <v>0</v>
      </c>
      <c r="C63" s="113">
        <v>6</v>
      </c>
      <c r="D63" s="114"/>
      <c r="E63" s="114"/>
      <c r="F63" s="115"/>
      <c r="G63" s="121">
        <v>12</v>
      </c>
      <c r="H63" s="121"/>
      <c r="I63" s="117">
        <f>B63*G63</f>
        <v>0</v>
      </c>
      <c r="J63" s="117"/>
    </row>
    <row r="64" spans="1:10" ht="32.25" customHeight="1" x14ac:dyDescent="0.25">
      <c r="A64" s="116" t="s">
        <v>26</v>
      </c>
      <c r="B64" s="2">
        <v>0</v>
      </c>
      <c r="C64" s="113">
        <v>6</v>
      </c>
      <c r="D64" s="114"/>
      <c r="E64" s="114"/>
      <c r="F64" s="115"/>
      <c r="G64" s="121">
        <v>12</v>
      </c>
      <c r="H64" s="121"/>
      <c r="I64" s="117">
        <f>B64*G64</f>
        <v>0</v>
      </c>
      <c r="J64" s="117"/>
    </row>
    <row r="65" spans="1:10" ht="18" x14ac:dyDescent="0.25">
      <c r="A65" s="1" t="s">
        <v>27</v>
      </c>
      <c r="B65" s="2">
        <v>0</v>
      </c>
      <c r="C65" s="113" t="s">
        <v>28</v>
      </c>
      <c r="D65" s="114"/>
      <c r="E65" s="114"/>
      <c r="F65" s="115"/>
      <c r="G65" s="120">
        <v>6</v>
      </c>
      <c r="H65" s="120"/>
      <c r="I65" s="106">
        <f>B65*G65</f>
        <v>0</v>
      </c>
      <c r="J65" s="106"/>
    </row>
    <row r="66" spans="1:10" ht="18" x14ac:dyDescent="0.25">
      <c r="A66" s="1" t="s">
        <v>29</v>
      </c>
      <c r="B66" s="2">
        <v>0</v>
      </c>
      <c r="C66" s="113">
        <v>6</v>
      </c>
      <c r="D66" s="114"/>
      <c r="E66" s="114"/>
      <c r="F66" s="115"/>
      <c r="G66" s="120">
        <v>18</v>
      </c>
      <c r="H66" s="120"/>
      <c r="I66" s="106">
        <f>B66*G66</f>
        <v>0</v>
      </c>
      <c r="J66" s="106"/>
    </row>
    <row r="67" spans="1:10" ht="30.75" customHeight="1" x14ac:dyDescent="0.25">
      <c r="A67" s="118" t="s">
        <v>4</v>
      </c>
      <c r="B67" s="118"/>
      <c r="C67" s="118"/>
      <c r="D67" s="118"/>
      <c r="E67" s="118"/>
      <c r="F67" s="118"/>
      <c r="G67" s="118"/>
      <c r="H67" s="118"/>
      <c r="I67" s="119">
        <f>SUM(I42:I66)</f>
        <v>0</v>
      </c>
      <c r="J67" s="119"/>
    </row>
    <row r="68" spans="1:10" x14ac:dyDescent="0.25">
      <c r="E68" s="5"/>
    </row>
  </sheetData>
  <mergeCells count="130">
    <mergeCell ref="C66:F66"/>
    <mergeCell ref="A67:H67"/>
    <mergeCell ref="C55:F55"/>
    <mergeCell ref="C56:F56"/>
    <mergeCell ref="C57:F57"/>
    <mergeCell ref="C58:F58"/>
    <mergeCell ref="C59:F59"/>
    <mergeCell ref="C41:F41"/>
    <mergeCell ref="C42:F42"/>
    <mergeCell ref="C43:F43"/>
    <mergeCell ref="C44:F44"/>
    <mergeCell ref="C45:F45"/>
    <mergeCell ref="C46:F46"/>
    <mergeCell ref="C47:F47"/>
    <mergeCell ref="C48:F48"/>
    <mergeCell ref="C49:F49"/>
    <mergeCell ref="C50:F50"/>
    <mergeCell ref="C51:F51"/>
    <mergeCell ref="C52:F52"/>
    <mergeCell ref="C53:F53"/>
    <mergeCell ref="C54:F54"/>
    <mergeCell ref="C61:F61"/>
    <mergeCell ref="C62:F62"/>
    <mergeCell ref="C63:F63"/>
    <mergeCell ref="C64:F64"/>
    <mergeCell ref="C65:F65"/>
    <mergeCell ref="C60:F60"/>
    <mergeCell ref="G62:H62"/>
    <mergeCell ref="G63:H63"/>
    <mergeCell ref="G64:H64"/>
    <mergeCell ref="G65:H65"/>
    <mergeCell ref="G66:H66"/>
    <mergeCell ref="G57:H57"/>
    <mergeCell ref="G58:H58"/>
    <mergeCell ref="G59:H59"/>
    <mergeCell ref="G60:H60"/>
    <mergeCell ref="G61:H6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56:H56"/>
    <mergeCell ref="I64:J64"/>
    <mergeCell ref="I65:J65"/>
    <mergeCell ref="I66:J66"/>
    <mergeCell ref="I67:J67"/>
    <mergeCell ref="I59:J59"/>
    <mergeCell ref="I60:J60"/>
    <mergeCell ref="I61:J61"/>
    <mergeCell ref="I62:J62"/>
    <mergeCell ref="I63:J63"/>
    <mergeCell ref="I54:J54"/>
    <mergeCell ref="I55:J55"/>
    <mergeCell ref="I56:J56"/>
    <mergeCell ref="I57:J57"/>
    <mergeCell ref="I58:J58"/>
    <mergeCell ref="I41:J41"/>
    <mergeCell ref="I42:J42"/>
    <mergeCell ref="I43:J43"/>
    <mergeCell ref="G41:H41"/>
    <mergeCell ref="I44:J44"/>
    <mergeCell ref="I45:J45"/>
    <mergeCell ref="I46:J46"/>
    <mergeCell ref="I47:J47"/>
    <mergeCell ref="I48:J48"/>
    <mergeCell ref="I49:J49"/>
    <mergeCell ref="I50:J50"/>
    <mergeCell ref="I51:J51"/>
    <mergeCell ref="I52:J52"/>
    <mergeCell ref="I53:J53"/>
    <mergeCell ref="B37:H37"/>
    <mergeCell ref="I37:J37"/>
    <mergeCell ref="A38:J38"/>
    <mergeCell ref="A39:J39"/>
    <mergeCell ref="B40:J40"/>
    <mergeCell ref="A33:J33"/>
    <mergeCell ref="A34:J34"/>
    <mergeCell ref="A35:H35"/>
    <mergeCell ref="I35:J35"/>
    <mergeCell ref="B36:H36"/>
    <mergeCell ref="I36:J36"/>
    <mergeCell ref="B30:F30"/>
    <mergeCell ref="G30:H30"/>
    <mergeCell ref="I30:J30"/>
    <mergeCell ref="A31:F32"/>
    <mergeCell ref="I31:J31"/>
    <mergeCell ref="I32:J32"/>
    <mergeCell ref="B27:F27"/>
    <mergeCell ref="H27:J27"/>
    <mergeCell ref="B28:F28"/>
    <mergeCell ref="H28:J28"/>
    <mergeCell ref="B29:F29"/>
    <mergeCell ref="I29:J29"/>
    <mergeCell ref="A22:J22"/>
    <mergeCell ref="B23:J23"/>
    <mergeCell ref="B24:F24"/>
    <mergeCell ref="H24:J24"/>
    <mergeCell ref="A25:A26"/>
    <mergeCell ref="B25:F25"/>
    <mergeCell ref="H25:J25"/>
    <mergeCell ref="B26:F26"/>
    <mergeCell ref="H26:J26"/>
    <mergeCell ref="A17:J17"/>
    <mergeCell ref="B18:I18"/>
    <mergeCell ref="A19:J19"/>
    <mergeCell ref="A20:J20"/>
    <mergeCell ref="A21:J21"/>
    <mergeCell ref="A1:J1"/>
    <mergeCell ref="A2:J2"/>
    <mergeCell ref="A3:C3"/>
    <mergeCell ref="D3:J3"/>
    <mergeCell ref="A4:J4"/>
    <mergeCell ref="A5:J5"/>
    <mergeCell ref="B6:J6"/>
    <mergeCell ref="A7:C7"/>
    <mergeCell ref="G7:J7"/>
    <mergeCell ref="A8:J8"/>
    <mergeCell ref="G9:J14"/>
    <mergeCell ref="D15:I15"/>
    <mergeCell ref="A16:I16"/>
  </mergeCells>
  <hyperlinks>
    <hyperlink ref="A34:I34" r:id="rId1" display="Payment Information" xr:uid="{77A42775-F816-49DB-900C-85BFC2629646}"/>
    <hyperlink ref="A3" r:id="rId2" display="http://www.flies4fishing.com" xr:uid="{F70E1E06-2BA9-4A52-8A1F-BC7F3129C89E}"/>
    <hyperlink ref="A3:C3" r:id="rId3" display="Enter website" xr:uid="{4C44F4AD-72DC-4B12-B6D5-275C6EAE0592}"/>
    <hyperlink ref="A34:J34" r:id="rId4" display="Payment Information" xr:uid="{AD9C0A6E-5708-4FA2-BB1A-6AFFD815E7C8}"/>
  </hyperlinks>
  <pageMargins left="0.7" right="0.7" top="0.75" bottom="0.75" header="0.3" footer="0.3"/>
  <pageSetup orientation="portrait" horizontalDpi="0"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Fly Packs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Sheppard</dc:creator>
  <cp:lastModifiedBy>John Sheppard</cp:lastModifiedBy>
  <dcterms:created xsi:type="dcterms:W3CDTF">2026-05-16T18:59:19Z</dcterms:created>
  <dcterms:modified xsi:type="dcterms:W3CDTF">2026-05-16T23:22:36Z</dcterms:modified>
</cp:coreProperties>
</file>