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flies4fishing\Excel Order Forms\"/>
    </mc:Choice>
  </mc:AlternateContent>
  <xr:revisionPtr revIDLastSave="0" documentId="13_ncr:1_{F47BD217-EE57-4C2A-A0F9-662C3933387D}" xr6:coauthVersionLast="47" xr6:coauthVersionMax="47" xr10:uidLastSave="{00000000-0000-0000-0000-000000000000}"/>
  <bookViews>
    <workbookView xWindow="-120" yWindow="-120" windowWidth="20730" windowHeight="11040" xr2:uid="{00000000-000D-0000-FFFF-FFFF00000000}"/>
  </bookViews>
  <sheets>
    <sheet name="New Arrivals and Restock" sheetId="2" r:id="rId1"/>
  </sheets>
  <definedNames>
    <definedName name="Account_Summary">'New Arrivals and Restock'!$A$23</definedName>
    <definedName name="Additional">#REF!</definedName>
    <definedName name="ADDITIONAL_FLIES">#REF!</definedName>
    <definedName name="Addresss_Sheet">#REF!</definedName>
    <definedName name="Anglers_Choice">#REF!</definedName>
    <definedName name="Anglers_Choice_Salmon_Flies">'New Arrivals and Restock'!#REF!</definedName>
    <definedName name="Ants">'New Arrivals and Restock'!#REF!</definedName>
    <definedName name="Baitfish_Flies">#REF!</definedName>
    <definedName name="BAITFISH_IMITATION_FLIES">#REF!</definedName>
    <definedName name="Bead_Head_Nymphs">#REF!</definedName>
    <definedName name="Beadhead_Eggs">#REF!</definedName>
    <definedName name="Beetles">#REF!</definedName>
    <definedName name="BLOOD_WORMS">#REF!</definedName>
    <definedName name="Bombers">#REF!</definedName>
    <definedName name="Buck_Bugs">#REF!</definedName>
    <definedName name="Bugs">#REF!</definedName>
    <definedName name="Bugs___Double_Hook">#REF!</definedName>
    <definedName name="Bumble_Bee_Bombers">#REF!</definedName>
    <definedName name="Butterflies___Dry_Collar_Hackle">#REF!</definedName>
    <definedName name="Butterflies___Wet">#REF!</definedName>
    <definedName name="Butterflies_Dry___No_Collar_Hackle">#REF!</definedName>
    <definedName name="C___FLIES">#REF!</definedName>
    <definedName name="CADDIS_FLIES">#REF!</definedName>
    <definedName name="Caddis_Papa">#REF!</definedName>
    <definedName name="CBC_Flies___Wet">#REF!</definedName>
    <definedName name="CBC_Wet">#REF!</definedName>
    <definedName name="CHIRONOMIDS">#REF!</definedName>
    <definedName name="COMMUNITY_FLIES">#REF!</definedName>
    <definedName name="Cossebooms">#REF!</definedName>
    <definedName name="CRUNCHERS">#REF!</definedName>
    <definedName name="Crystal_Eggs">#REF!</definedName>
    <definedName name="Customer_Name">'New Arrivals and Restock'!$A$25</definedName>
    <definedName name="Damsel_Flies">'New Arrivals and Restock'!#REF!</definedName>
    <definedName name="Dark_Water_Flies">#REF!</definedName>
    <definedName name="Deer_Hair_Frogs">#REF!</definedName>
    <definedName name="Double_Bunny">#REF!</definedName>
    <definedName name="Drifter_Flies">#REF!</definedName>
    <definedName name="Egg_Sucking_Leeches">#REF!</definedName>
    <definedName name="Emerging_Bead_Head_Nymphs">#REF!</definedName>
    <definedName name="Epoxy_Minnows___Weighted">#REF!</definedName>
    <definedName name="Extended_Body_Mayflies">#REF!</definedName>
    <definedName name="Flash_Bombers">#REF!</definedName>
    <definedName name="Flies_with_Eyes">#REF!</definedName>
    <definedName name="Foam_Bombers">#REF!</definedName>
    <definedName name="Foam_Bugs">#REF!</definedName>
    <definedName name="Glitter_Bugs">#REF!</definedName>
    <definedName name="Glo_Flies">#REF!</definedName>
    <definedName name="Gold___Silver_Series">#REF!</definedName>
    <definedName name="Grizzly_Bugs">#REF!</definedName>
    <definedName name="Grizzly_Bugs___Double">#REF!</definedName>
    <definedName name="Grouse_Flies">#REF!</definedName>
    <definedName name="Hot_Heads">#REF!</definedName>
    <definedName name="Humber_River_Series">#REF!</definedName>
    <definedName name="Humpies">#REF!</definedName>
    <definedName name="Krystal_Bugs">#REF!</definedName>
    <definedName name="Long_Tail_Glitter_Bugs">#REF!</definedName>
    <definedName name="Long_Tail_Glitter_Bugs___Wet">'New Arrivals and Restock'!#REF!</definedName>
    <definedName name="MacIntoish___Dry_Flies">#REF!</definedName>
    <definedName name="MACKEREL_BITES">#REF!</definedName>
    <definedName name="Mackerel_Flies___Regular_Lacguered">#REF!</definedName>
    <definedName name="Marabou_Muddlers">#REF!</definedName>
    <definedName name="Matuka">#REF!</definedName>
    <definedName name="Mice">#REF!</definedName>
    <definedName name="MINI_BITES">#REF!</definedName>
    <definedName name="Minnows">#REF!</definedName>
    <definedName name="Muddler_Minnows">#REF!</definedName>
    <definedName name="New_Flies_for_2017">#REF!</definedName>
    <definedName name="Nu_Floatable_Bombers">#REF!</definedName>
    <definedName name="Order_Form">'New Arrivals and Restock'!#REF!</definedName>
    <definedName name="Paddy_Francis">#REF!</definedName>
    <definedName name="Polar_Baits">#REF!</definedName>
    <definedName name="R.A.T._Series">#REF!</definedName>
    <definedName name="Regular_Dry_Flies">#REF!</definedName>
    <definedName name="Salmon_Flies___Double_Hook_JC">#REF!</definedName>
    <definedName name="Salmon_Flies___Doubles">#REF!</definedName>
    <definedName name="SALMON_FLIES___WET">#REF!</definedName>
    <definedName name="Salmon_Flies___Wet_JC">#REF!</definedName>
    <definedName name="Salmon_Flies_Wet___Single_Hook">#REF!</definedName>
    <definedName name="Salmon_Flies_Wet___Single_Hook_JC">#REF!</definedName>
    <definedName name="Salmon_Wet_JC">#REF!</definedName>
    <definedName name="Saltwater_Baitfish_Flies">#REF!</definedName>
    <definedName name="Saltwater_Flies">#REF!</definedName>
    <definedName name="Sea_Trout_Shrimp">#REF!</definedName>
    <definedName name="SHAGGY_BOMBERS">#REF!</definedName>
    <definedName name="Sheppard_s_Bombers___Fl._Chenille_Tip">#REF!</definedName>
    <definedName name="Sheppard_s_Buck_Bugs">#REF!</definedName>
    <definedName name="Sheppard_s_Bugs___Fl._Chenille_Tip">#REF!</definedName>
    <definedName name="Sheppards_Bugs">#REF!</definedName>
    <definedName name="Slinkies">#REF!</definedName>
    <definedName name="SMELT_BITES___WEIGHTED">#REF!</definedName>
    <definedName name="Sparkle_Duns">#REF!</definedName>
    <definedName name="Special_Ties">#REF!</definedName>
    <definedName name="Split_wing_Bombers">#REF!</definedName>
    <definedName name="Steelhead_Flies">#REF!</definedName>
    <definedName name="Stimulator_Flies">#REF!</definedName>
    <definedName name="Stoneflies">#REF!</definedName>
    <definedName name="Streamers___Regular_Hook">#REF!</definedName>
    <definedName name="Streamers___Stainless_Hook">#REF!</definedName>
    <definedName name="Streamers_Regular">#REF!</definedName>
    <definedName name="SUB_BUGS">#REF!</definedName>
    <definedName name="SURF_CANDY">#REF!</definedName>
    <definedName name="Table_of_Contents">#REF!</definedName>
    <definedName name="This_is_It_Flies">#REF!</definedName>
    <definedName name="Today_s_Special">#REF!</definedName>
    <definedName name="Todays_Fly_Special">#REF!</definedName>
    <definedName name="Todays_Special">'New Arrivals and Restock'!#REF!</definedName>
    <definedName name="TOP_10_SALMON_WET_FLIES_FOR_NEWFOUNDLAND">#REF!</definedName>
    <definedName name="Top_10_Trout_Flies">#REF!</definedName>
    <definedName name="TOP_10_TROUT_FLIES_FOR_NEWFOUNDLAND">#REF!</definedName>
    <definedName name="Total_Glow_Flies">#REF!</definedName>
    <definedName name="Trout_Flies">#REF!</definedName>
    <definedName name="Trout_Fly_Nymphs">#REF!</definedName>
    <definedName name="Tube_Flies">#REF!</definedName>
    <definedName name="Whiskers">#REF!</definedName>
    <definedName name="Wigglers">#REF!</definedName>
    <definedName name="Woolly_Buggers">#REF!</definedName>
    <definedName name="Wooly_Worms_Regular">#REF!</definedName>
    <definedName name="Wooly_Worms_Weighted">#REF!</definedName>
    <definedName name="Wulff_Bombers">#REF!</definedName>
    <definedName name="Zonkers___Regular">#REF!</definedName>
    <definedName name="Zonkers___Weight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3" i="2" l="1"/>
  <c r="J52" i="2"/>
  <c r="J55" i="2"/>
  <c r="J54" i="2"/>
  <c r="J51" i="2"/>
  <c r="J50" i="2"/>
  <c r="J49" i="2"/>
  <c r="J48" i="2"/>
  <c r="J47" i="2"/>
  <c r="J46" i="2"/>
  <c r="H30" i="2"/>
  <c r="I30" i="2"/>
  <c r="J56" i="2"/>
  <c r="D56" i="2"/>
  <c r="C56" i="2"/>
  <c r="B56" i="2"/>
  <c r="C10" i="2"/>
  <c r="I36" i="2"/>
  <c r="C16" i="2"/>
  <c r="C15" i="2"/>
  <c r="C13" i="2"/>
  <c r="C14" i="2"/>
  <c r="A6" i="2"/>
  <c r="J57" i="2" l="1"/>
  <c r="H29" i="2" s="1"/>
  <c r="I31" i="2" s="1"/>
  <c r="F13" i="2"/>
  <c r="F15" i="2"/>
  <c r="C11" i="2"/>
  <c r="C12" i="2"/>
  <c r="F10" i="2"/>
  <c r="F11" i="2"/>
  <c r="F12" i="2"/>
  <c r="F14" i="2"/>
  <c r="J16" i="2" l="1"/>
  <c r="J17" i="2" s="1"/>
  <c r="I32" i="2"/>
  <c r="I33" i="2" s="1"/>
  <c r="H32" i="2"/>
</calcChain>
</file>

<file path=xl/sharedStrings.xml><?xml version="1.0" encoding="utf-8"?>
<sst xmlns="http://schemas.openxmlformats.org/spreadsheetml/2006/main" count="106" uniqueCount="80">
  <si>
    <t xml:space="preserve"> </t>
  </si>
  <si>
    <t>Save and email the order as an attachment.</t>
  </si>
  <si>
    <t>Email</t>
  </si>
  <si>
    <t>Fax</t>
  </si>
  <si>
    <t>Total</t>
  </si>
  <si>
    <t>Cell</t>
  </si>
  <si>
    <t>Subtotal</t>
  </si>
  <si>
    <t>HST/GST</t>
  </si>
  <si>
    <t>Net</t>
  </si>
  <si>
    <t>Note:</t>
  </si>
  <si>
    <t>Payment Information</t>
  </si>
  <si>
    <t>Customer Name</t>
  </si>
  <si>
    <t>Address</t>
  </si>
  <si>
    <t>City, Province, State</t>
  </si>
  <si>
    <t>Zip Code or Postal Code</t>
  </si>
  <si>
    <t>Telephone</t>
  </si>
  <si>
    <t>Today's Date</t>
  </si>
  <si>
    <t>Canada</t>
  </si>
  <si>
    <t>International</t>
  </si>
  <si>
    <t>Alberta</t>
  </si>
  <si>
    <t>Nova Scotia</t>
  </si>
  <si>
    <t>When you put a lowercase x in front of the Province or Territory the tax percentage will appear to the shaded area to the right.</t>
  </si>
  <si>
    <t>British Columbia</t>
  </si>
  <si>
    <t>Nunavut</t>
  </si>
  <si>
    <t>Manitoba</t>
  </si>
  <si>
    <t>Ontario</t>
  </si>
  <si>
    <t>New Brunswick</t>
  </si>
  <si>
    <t>Prince Edward Island</t>
  </si>
  <si>
    <t>Newfoundland and Ladrador</t>
  </si>
  <si>
    <t>Quebec</t>
  </si>
  <si>
    <t>Northwest Territories</t>
  </si>
  <si>
    <t>Saskatchewan</t>
  </si>
  <si>
    <t>Yukon</t>
  </si>
  <si>
    <t>Save and email as an attachment</t>
  </si>
  <si>
    <t>Unit Price</t>
  </si>
  <si>
    <t>Account Summary</t>
  </si>
  <si>
    <t>Reset by entering the 0 digit in the cell</t>
  </si>
  <si>
    <r>
      <t xml:space="preserve">1 </t>
    </r>
    <r>
      <rPr>
        <b/>
        <sz val="24"/>
        <color indexed="10"/>
        <rFont val="Arial"/>
      </rPr>
      <t>↓</t>
    </r>
  </si>
  <si>
    <r>
      <t xml:space="preserve">3 </t>
    </r>
    <r>
      <rPr>
        <b/>
        <sz val="24"/>
        <color indexed="10"/>
        <rFont val="Arial"/>
      </rPr>
      <t>↓</t>
    </r>
  </si>
  <si>
    <r>
      <t xml:space="preserve">For tax purposes put a lowercase x in the cell next to your country. </t>
    </r>
    <r>
      <rPr>
        <b/>
        <sz val="16"/>
        <color indexed="10"/>
        <rFont val="Arial"/>
        <family val="2"/>
      </rPr>
      <t>Reset by entering the digit 0 (zero).</t>
    </r>
  </si>
  <si>
    <r>
      <t xml:space="preserve">Canadian Customers must also put a lowercase x in the cell front of their province or territory. </t>
    </r>
    <r>
      <rPr>
        <b/>
        <sz val="18"/>
        <color indexed="10"/>
        <rFont val="Arial"/>
        <family val="2"/>
      </rPr>
      <t>Reset by entering the digit 0 (zero)</t>
    </r>
    <r>
      <rPr>
        <sz val="18"/>
        <rFont val="Arial"/>
        <family val="2"/>
      </rPr>
      <t>.</t>
    </r>
  </si>
  <si>
    <t>STRAIGHT LINE SPORTS</t>
  </si>
  <si>
    <t>Specify Delivery Date →</t>
  </si>
  <si>
    <t>For pickup put a lowercase x in the cell to the right →</t>
  </si>
  <si>
    <t>Totals</t>
  </si>
  <si>
    <t>Enter website</t>
  </si>
  <si>
    <t>Pre-booking discount may apply. Email for details.</t>
  </si>
  <si>
    <t>4 →</t>
  </si>
  <si>
    <t>5 →</t>
  </si>
  <si>
    <t>2 →</t>
  </si>
  <si>
    <t>Price Quote Only. Put a lowercase x in the cell to the right. →</t>
  </si>
  <si>
    <t>x</t>
  </si>
  <si>
    <t>Reset cells by entering the digit 0 (zero) or pressing the space bar.</t>
  </si>
  <si>
    <t>Canadian Customers must also put a lowercase x in the cell front of their province or territory or it will override to</t>
  </si>
  <si>
    <t>Fly-tying Materials</t>
  </si>
  <si>
    <t>Qty</t>
  </si>
  <si>
    <t>Amount</t>
  </si>
  <si>
    <t>Items</t>
  </si>
  <si>
    <t>Ordering of specials are filled in order of priority as received.  We will confirm availability and adjust your order if necessay to include postage costs. Price increases  are showing up on new arrivals. Consider our volume discount program  to prebook at current pricing.</t>
  </si>
  <si>
    <t>Orders are filled in piority as received. Price increases are showing up on new arrivals and restock. Consider our volume discount program to lock in at current pricing.</t>
  </si>
  <si>
    <t>Postage will be addeed on mailout</t>
  </si>
  <si>
    <t>Country</t>
  </si>
  <si>
    <t>Postage</t>
  </si>
  <si>
    <t>Canadian Province tax</t>
  </si>
  <si>
    <t>Fly-tying Material</t>
  </si>
  <si>
    <t>Color</t>
  </si>
  <si>
    <t>Black</t>
  </si>
  <si>
    <t>New Arrivals and  Restock</t>
  </si>
  <si>
    <t>PRICE QUOTE . An adjustment will be made if postage is required.</t>
  </si>
  <si>
    <t xml:space="preserve">Retail Price List </t>
  </si>
  <si>
    <t>Hare's Ear Dubbing</t>
  </si>
  <si>
    <t>White</t>
  </si>
  <si>
    <t>Special Price</t>
  </si>
  <si>
    <t>Uni-stretch</t>
  </si>
  <si>
    <t>Yellow</t>
  </si>
  <si>
    <t>Caribou</t>
  </si>
  <si>
    <t>Natural</t>
  </si>
  <si>
    <t>Uni French Tinsel - Small</t>
  </si>
  <si>
    <t>Gold</t>
  </si>
  <si>
    <t>Green Highlander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</si>
</sst>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quot;$&quot;#,##0.00"/>
    <numFmt numFmtId="8" formatCode="&quot;$&quot;#,##0.00;[Red]\-&quot;$&quot;#,##0.00"/>
    <numFmt numFmtId="44" formatCode="_-&quot;$&quot;* #,##0.00_-;\-&quot;$&quot;* #,##0.00_-;_-&quot;$&quot;* &quot;-&quot;??_-;_-@_-"/>
    <numFmt numFmtId="164" formatCode="&quot;$&quot;#,##0.00_);[Red]\(&quot;$&quot;#,##0.00\)"/>
    <numFmt numFmtId="165" formatCode="[$-F800]dddd\,\ mmmm\ dd\,\ yyyy"/>
    <numFmt numFmtId="166" formatCode="&quot;$&quot;#,##0.00"/>
    <numFmt numFmtId="167" formatCode="mmmm\ d\,\ yyyy"/>
    <numFmt numFmtId="168" formatCode="0.000%"/>
    <numFmt numFmtId="169" formatCode="&quot;$&quot;#,##0.00;[Red]&quot;$&quot;#,##0.00"/>
  </numFmts>
  <fonts count="31" x14ac:knownFonts="1">
    <font>
      <sz val="10"/>
      <name val="Arial"/>
    </font>
    <font>
      <sz val="10"/>
      <name val="Arial"/>
    </font>
    <font>
      <u/>
      <sz val="10"/>
      <color indexed="12"/>
      <name val="Arial"/>
    </font>
    <font>
      <sz val="14"/>
      <name val="Arial"/>
      <family val="2"/>
    </font>
    <font>
      <sz val="24"/>
      <name val="Arial"/>
      <family val="2"/>
    </font>
    <font>
      <b/>
      <sz val="14"/>
      <color indexed="10"/>
      <name val="Arial"/>
      <family val="2"/>
    </font>
    <font>
      <sz val="14"/>
      <name val="Arial"/>
    </font>
    <font>
      <u/>
      <sz val="18"/>
      <color indexed="12"/>
      <name val="Arial"/>
    </font>
    <font>
      <b/>
      <sz val="14"/>
      <color indexed="12"/>
      <name val="Arial"/>
      <family val="2"/>
    </font>
    <font>
      <sz val="16"/>
      <name val="Arial"/>
      <family val="2"/>
    </font>
    <font>
      <sz val="18"/>
      <color indexed="12"/>
      <name val="Arial"/>
    </font>
    <font>
      <b/>
      <sz val="24"/>
      <color indexed="10"/>
      <name val="Arial"/>
      <family val="2"/>
    </font>
    <font>
      <sz val="18"/>
      <name val="Arial"/>
      <family val="2"/>
    </font>
    <font>
      <b/>
      <sz val="18"/>
      <color indexed="10"/>
      <name val="Arial"/>
      <family val="2"/>
    </font>
    <font>
      <u/>
      <sz val="18"/>
      <color indexed="12"/>
      <name val="Arial"/>
      <family val="2"/>
    </font>
    <font>
      <b/>
      <sz val="24"/>
      <color indexed="10"/>
      <name val="Arial"/>
    </font>
    <font>
      <sz val="18"/>
      <name val="Arial"/>
    </font>
    <font>
      <b/>
      <sz val="18"/>
      <color indexed="12"/>
      <name val="Arial"/>
      <family val="2"/>
    </font>
    <font>
      <b/>
      <sz val="18"/>
      <color indexed="8"/>
      <name val="Arial"/>
      <family val="2"/>
    </font>
    <font>
      <b/>
      <sz val="16"/>
      <color indexed="10"/>
      <name val="Arial"/>
      <family val="2"/>
    </font>
    <font>
      <b/>
      <sz val="16"/>
      <name val="Arial"/>
      <family val="2"/>
    </font>
    <font>
      <u/>
      <sz val="24"/>
      <color indexed="12"/>
      <name val="Arial"/>
    </font>
    <font>
      <sz val="24"/>
      <color theme="1"/>
      <name val="Arial"/>
      <family val="2"/>
    </font>
    <font>
      <sz val="36"/>
      <name val="Arial"/>
      <family val="2"/>
    </font>
    <font>
      <strike/>
      <sz val="10"/>
      <name val="Arial"/>
      <family val="2"/>
    </font>
    <font>
      <sz val="18"/>
      <name val="Cambria"/>
      <family val="1"/>
    </font>
    <font>
      <sz val="10"/>
      <name val="Cambria"/>
      <family val="1"/>
    </font>
    <font>
      <sz val="18"/>
      <color theme="1"/>
      <name val="Arial"/>
      <family val="2"/>
    </font>
    <font>
      <u/>
      <sz val="18"/>
      <color theme="1"/>
      <name val="Arial"/>
      <family val="2"/>
    </font>
    <font>
      <b/>
      <sz val="18"/>
      <name val="Arial"/>
      <family val="2"/>
    </font>
    <font>
      <b/>
      <sz val="18"/>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5"/>
        <bgColor indexed="64"/>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146">
    <xf numFmtId="0" fontId="0" fillId="0" borderId="0" xfId="0"/>
    <xf numFmtId="0" fontId="0" fillId="0" borderId="0" xfId="0" applyProtection="1">
      <protection locked="0"/>
    </xf>
    <xf numFmtId="0" fontId="11" fillId="4" borderId="1" xfId="2" applyNumberFormat="1" applyFont="1" applyFill="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2" fillId="0" borderId="0" xfId="0" applyFont="1" applyAlignment="1" applyProtection="1">
      <alignment vertical="center"/>
      <protection locked="0"/>
    </xf>
    <xf numFmtId="0" fontId="12" fillId="3" borderId="1" xfId="0" applyFont="1" applyFill="1" applyBorder="1" applyAlignment="1">
      <alignment horizontal="right" vertical="center"/>
    </xf>
    <xf numFmtId="0" fontId="12" fillId="0" borderId="1" xfId="0" applyFont="1" applyBorder="1" applyAlignment="1" applyProtection="1">
      <alignment vertical="center"/>
      <protection locked="0"/>
    </xf>
    <xf numFmtId="0" fontId="0" fillId="0" borderId="0" xfId="0" applyAlignment="1" applyProtection="1">
      <alignment vertical="center"/>
      <protection locked="0"/>
    </xf>
    <xf numFmtId="0" fontId="9"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16" fillId="0" borderId="0" xfId="0" applyFont="1"/>
    <xf numFmtId="166" fontId="12" fillId="0" borderId="1" xfId="0" applyNumberFormat="1" applyFont="1" applyBorder="1" applyAlignment="1" applyProtection="1">
      <alignment horizontal="right" vertical="center"/>
      <protection hidden="1"/>
    </xf>
    <xf numFmtId="164" fontId="12" fillId="0" borderId="1" xfId="0" applyNumberFormat="1" applyFont="1" applyBorder="1" applyAlignment="1" applyProtection="1">
      <alignment horizontal="right" vertical="center"/>
      <protection hidden="1"/>
    </xf>
    <xf numFmtId="0" fontId="16" fillId="0" borderId="0" xfId="0" applyFont="1" applyAlignment="1" applyProtection="1">
      <alignment vertical="center"/>
      <protection locked="0"/>
    </xf>
    <xf numFmtId="0" fontId="9" fillId="0" borderId="0" xfId="0" applyFont="1" applyProtection="1">
      <protection locked="0"/>
    </xf>
    <xf numFmtId="0" fontId="12" fillId="0" borderId="0" xfId="0" applyFont="1" applyProtection="1">
      <protection locked="0"/>
    </xf>
    <xf numFmtId="165" fontId="9" fillId="3" borderId="1" xfId="0" applyNumberFormat="1" applyFont="1" applyFill="1" applyBorder="1" applyAlignment="1" applyProtection="1">
      <alignment horizontal="center" vertical="center"/>
      <protection locked="0"/>
    </xf>
    <xf numFmtId="165" fontId="3" fillId="0" borderId="1" xfId="0" applyNumberFormat="1" applyFont="1" applyBorder="1" applyAlignment="1" applyProtection="1">
      <alignment horizontal="left"/>
      <protection locked="0"/>
    </xf>
    <xf numFmtId="0" fontId="11" fillId="4" borderId="1" xfId="0" applyFont="1" applyFill="1" applyBorder="1" applyAlignment="1" applyProtection="1">
      <alignment horizontal="left"/>
      <protection locked="0"/>
    </xf>
    <xf numFmtId="0" fontId="13" fillId="4" borderId="1" xfId="0" applyFont="1" applyFill="1" applyBorder="1" applyAlignment="1" applyProtection="1">
      <alignment horizontal="left"/>
      <protection locked="0"/>
    </xf>
    <xf numFmtId="38" fontId="12" fillId="3" borderId="1" xfId="0" applyNumberFormat="1" applyFont="1" applyFill="1" applyBorder="1" applyAlignment="1" applyProtection="1">
      <alignment horizontal="center" vertical="center"/>
      <protection locked="0"/>
    </xf>
    <xf numFmtId="9" fontId="12" fillId="0" borderId="1" xfId="0" applyNumberFormat="1" applyFont="1" applyBorder="1" applyAlignment="1" applyProtection="1">
      <alignment horizontal="right" vertical="center"/>
      <protection hidden="1"/>
    </xf>
    <xf numFmtId="0" fontId="24" fillId="0" borderId="0" xfId="0" applyFont="1" applyProtection="1">
      <protection locked="0"/>
    </xf>
    <xf numFmtId="9" fontId="3" fillId="2" borderId="1" xfId="0" applyNumberFormat="1" applyFont="1" applyFill="1" applyBorder="1" applyAlignment="1" applyProtection="1">
      <alignment horizontal="center"/>
      <protection locked="0"/>
    </xf>
    <xf numFmtId="9" fontId="12" fillId="2" borderId="1" xfId="0" applyNumberFormat="1" applyFont="1" applyFill="1" applyBorder="1" applyAlignment="1" applyProtection="1">
      <alignment horizontal="center"/>
      <protection locked="0"/>
    </xf>
    <xf numFmtId="9" fontId="3" fillId="2" borderId="1" xfId="0" applyNumberFormat="1" applyFont="1" applyFill="1" applyBorder="1" applyAlignment="1">
      <alignment horizontal="center"/>
    </xf>
    <xf numFmtId="168" fontId="3" fillId="2" borderId="1" xfId="0" applyNumberFormat="1" applyFont="1" applyFill="1" applyBorder="1" applyAlignment="1">
      <alignment horizontal="center"/>
    </xf>
    <xf numFmtId="9" fontId="12" fillId="0" borderId="1" xfId="0" applyNumberFormat="1" applyFont="1" applyBorder="1" applyAlignment="1">
      <alignment horizontal="right"/>
    </xf>
    <xf numFmtId="0" fontId="25" fillId="0" borderId="0" xfId="0" applyFont="1" applyProtection="1">
      <protection locked="0"/>
    </xf>
    <xf numFmtId="2" fontId="3" fillId="0" borderId="1" xfId="0" applyNumberFormat="1" applyFont="1" applyBorder="1" applyAlignment="1" applyProtection="1">
      <alignment horizontal="center" vertical="center"/>
      <protection locked="0"/>
    </xf>
    <xf numFmtId="1" fontId="3" fillId="0" borderId="1" xfId="0" applyNumberFormat="1" applyFont="1" applyBorder="1" applyAlignment="1" applyProtection="1">
      <alignment horizontal="center" vertical="center"/>
      <protection locked="0"/>
    </xf>
    <xf numFmtId="2" fontId="3" fillId="0" borderId="1" xfId="0" applyNumberFormat="1" applyFont="1" applyBorder="1" applyAlignment="1" applyProtection="1">
      <alignment horizontal="center"/>
      <protection locked="0"/>
    </xf>
    <xf numFmtId="2" fontId="12" fillId="0" borderId="1" xfId="0" applyNumberFormat="1" applyFont="1" applyBorder="1" applyAlignment="1" applyProtection="1">
      <alignment horizontal="center" vertical="center"/>
      <protection locked="0"/>
    </xf>
    <xf numFmtId="165" fontId="3" fillId="0" borderId="1" xfId="0" applyNumberFormat="1" applyFont="1" applyBorder="1" applyAlignment="1" applyProtection="1">
      <alignment horizontal="left" vertical="center"/>
      <protection locked="0"/>
    </xf>
    <xf numFmtId="0" fontId="12" fillId="0" borderId="0" xfId="0" applyFont="1" applyAlignment="1">
      <alignment vertical="center"/>
    </xf>
    <xf numFmtId="0" fontId="27" fillId="0" borderId="1" xfId="2" applyFont="1" applyFill="1" applyBorder="1" applyAlignment="1" applyProtection="1">
      <alignment vertical="center"/>
      <protection locked="0"/>
    </xf>
    <xf numFmtId="0" fontId="12" fillId="3" borderId="1" xfId="0" applyFont="1" applyFill="1" applyBorder="1" applyAlignment="1" applyProtection="1">
      <alignment vertical="center"/>
      <protection locked="0"/>
    </xf>
    <xf numFmtId="49" fontId="5" fillId="0" borderId="1" xfId="0" applyNumberFormat="1" applyFont="1" applyBorder="1" applyAlignment="1" applyProtection="1">
      <alignment horizontal="center" vertical="center"/>
      <protection locked="0"/>
    </xf>
    <xf numFmtId="166" fontId="12" fillId="0" borderId="1" xfId="0" applyNumberFormat="1" applyFont="1" applyBorder="1" applyAlignment="1" applyProtection="1">
      <alignment horizontal="center" vertical="center"/>
      <protection locked="0"/>
    </xf>
    <xf numFmtId="8" fontId="12" fillId="0" borderId="1" xfId="0" applyNumberFormat="1" applyFont="1" applyBorder="1" applyAlignment="1" applyProtection="1">
      <alignment horizontal="center" vertical="center"/>
      <protection locked="0"/>
    </xf>
    <xf numFmtId="0" fontId="12" fillId="3" borderId="1" xfId="0" applyFont="1" applyFill="1" applyBorder="1" applyAlignment="1">
      <alignment horizontal="center" vertical="center"/>
    </xf>
    <xf numFmtId="3" fontId="12" fillId="0" borderId="1" xfId="0" applyNumberFormat="1" applyFont="1" applyBorder="1" applyAlignment="1">
      <alignment horizontal="center" vertical="center"/>
    </xf>
    <xf numFmtId="9" fontId="25" fillId="0" borderId="1" xfId="0" applyNumberFormat="1" applyFont="1" applyBorder="1" applyAlignment="1" applyProtection="1">
      <alignment vertical="center"/>
      <protection locked="0"/>
    </xf>
    <xf numFmtId="0" fontId="28" fillId="0" borderId="0" xfId="2" applyFont="1" applyFill="1" applyAlignment="1" applyProtection="1">
      <alignment vertical="center"/>
    </xf>
    <xf numFmtId="0" fontId="12" fillId="0" borderId="1" xfId="0" applyFont="1" applyBorder="1" applyAlignment="1" applyProtection="1">
      <alignment vertical="center" wrapText="1"/>
      <protection locked="0"/>
    </xf>
    <xf numFmtId="0" fontId="12" fillId="0" borderId="1" xfId="0" applyFont="1" applyBorder="1" applyAlignment="1" applyProtection="1">
      <alignment horizontal="left" vertical="center"/>
      <protection locked="0" hidden="1"/>
    </xf>
    <xf numFmtId="0" fontId="13" fillId="0" borderId="0" xfId="0" applyFont="1" applyAlignment="1" applyProtection="1">
      <alignment horizontal="center"/>
      <protection locked="0"/>
    </xf>
    <xf numFmtId="0" fontId="12" fillId="3"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0" borderId="6"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165" fontId="9" fillId="3" borderId="6" xfId="0" applyNumberFormat="1" applyFont="1"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169" fontId="12" fillId="0" borderId="6" xfId="0" quotePrefix="1" applyNumberFormat="1" applyFont="1" applyBorder="1" applyAlignment="1" applyProtection="1">
      <alignment horizontal="right" vertical="center"/>
      <protection locked="0"/>
    </xf>
    <xf numFmtId="169" fontId="12" fillId="0" borderId="5" xfId="0" quotePrefix="1" applyNumberFormat="1" applyFont="1" applyBorder="1" applyAlignment="1" applyProtection="1">
      <alignment horizontal="right" vertical="center"/>
      <protection locked="0"/>
    </xf>
    <xf numFmtId="165" fontId="17" fillId="0" borderId="1" xfId="2" applyNumberFormat="1" applyFont="1" applyBorder="1" applyAlignment="1" applyProtection="1">
      <alignment horizontal="right" vertical="center"/>
      <protection locked="0"/>
    </xf>
    <xf numFmtId="1" fontId="12" fillId="0" borderId="6" xfId="0" applyNumberFormat="1" applyFont="1" applyBorder="1" applyAlignment="1" applyProtection="1">
      <alignment horizontal="center" vertical="center"/>
      <protection locked="0"/>
    </xf>
    <xf numFmtId="1" fontId="12" fillId="0" borderId="4" xfId="0" applyNumberFormat="1" applyFont="1" applyBorder="1" applyAlignment="1" applyProtection="1">
      <alignment horizontal="center" vertical="center"/>
      <protection locked="0"/>
    </xf>
    <xf numFmtId="1" fontId="12" fillId="0" borderId="5" xfId="0" applyNumberFormat="1" applyFont="1" applyBorder="1" applyAlignment="1" applyProtection="1">
      <alignment horizontal="center" vertical="center"/>
      <protection locked="0"/>
    </xf>
    <xf numFmtId="0" fontId="12" fillId="0" borderId="6"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165" fontId="8" fillId="0" borderId="1" xfId="2" applyNumberFormat="1" applyFont="1" applyBorder="1" applyAlignment="1" applyProtection="1">
      <alignment horizontal="center" vertical="center"/>
      <protection locked="0"/>
    </xf>
    <xf numFmtId="49" fontId="12" fillId="0" borderId="6" xfId="1" applyNumberFormat="1" applyFont="1" applyBorder="1" applyAlignment="1" applyProtection="1">
      <alignment horizontal="left" vertical="center"/>
      <protection locked="0"/>
    </xf>
    <xf numFmtId="49" fontId="12" fillId="0" borderId="4" xfId="1" applyNumberFormat="1" applyFont="1" applyBorder="1" applyAlignment="1" applyProtection="1">
      <alignment horizontal="left" vertical="center"/>
      <protection locked="0"/>
    </xf>
    <xf numFmtId="49" fontId="12" fillId="0" borderId="5" xfId="1" applyNumberFormat="1" applyFont="1" applyBorder="1" applyAlignment="1" applyProtection="1">
      <alignment horizontal="left" vertical="center"/>
      <protection locked="0"/>
    </xf>
    <xf numFmtId="49" fontId="12" fillId="0" borderId="6" xfId="0" applyNumberFormat="1" applyFont="1" applyBorder="1" applyAlignment="1" applyProtection="1">
      <alignment horizontal="left" vertical="center"/>
      <protection locked="0"/>
    </xf>
    <xf numFmtId="49" fontId="12" fillId="0" borderId="4" xfId="0" applyNumberFormat="1" applyFont="1" applyBorder="1" applyAlignment="1" applyProtection="1">
      <alignment horizontal="left" vertical="center"/>
      <protection locked="0"/>
    </xf>
    <xf numFmtId="49" fontId="12" fillId="0" borderId="5" xfId="0" applyNumberFormat="1" applyFont="1" applyBorder="1" applyAlignment="1" applyProtection="1">
      <alignment horizontal="left" vertical="center"/>
      <protection locked="0"/>
    </xf>
    <xf numFmtId="165" fontId="12" fillId="3" borderId="8" xfId="0" applyNumberFormat="1" applyFont="1" applyFill="1" applyBorder="1" applyAlignment="1" applyProtection="1">
      <alignment horizontal="center" vertical="center" wrapText="1"/>
      <protection locked="0"/>
    </xf>
    <xf numFmtId="165" fontId="12" fillId="3" borderId="0" xfId="0" applyNumberFormat="1" applyFont="1" applyFill="1" applyAlignment="1" applyProtection="1">
      <alignment horizontal="center" vertical="center" wrapText="1"/>
      <protection locked="0"/>
    </xf>
    <xf numFmtId="0" fontId="6" fillId="5" borderId="1" xfId="0" applyFont="1" applyFill="1" applyBorder="1" applyAlignment="1" applyProtection="1">
      <alignment horizontal="left" vertical="center" wrapText="1"/>
      <protection locked="0"/>
    </xf>
    <xf numFmtId="165" fontId="9" fillId="0" borderId="6" xfId="0" applyNumberFormat="1" applyFont="1" applyBorder="1" applyAlignment="1" applyProtection="1">
      <alignment horizontal="right"/>
      <protection locked="0"/>
    </xf>
    <xf numFmtId="165" fontId="9" fillId="0" borderId="4" xfId="0" applyNumberFormat="1" applyFont="1" applyBorder="1" applyAlignment="1" applyProtection="1">
      <alignment horizontal="right"/>
      <protection locked="0"/>
    </xf>
    <xf numFmtId="165" fontId="9" fillId="0" borderId="5" xfId="0" applyNumberFormat="1" applyFont="1" applyBorder="1" applyAlignment="1" applyProtection="1">
      <alignment horizontal="right"/>
      <protection locked="0"/>
    </xf>
    <xf numFmtId="165" fontId="12" fillId="0" borderId="0" xfId="0" applyNumberFormat="1" applyFont="1" applyAlignment="1" applyProtection="1">
      <alignment horizontal="center"/>
      <protection locked="0"/>
    </xf>
    <xf numFmtId="165" fontId="13" fillId="0" borderId="1" xfId="0" applyNumberFormat="1" applyFont="1" applyBorder="1" applyAlignment="1" applyProtection="1">
      <alignment horizontal="center"/>
      <protection locked="0"/>
    </xf>
    <xf numFmtId="165" fontId="13" fillId="0" borderId="1" xfId="0" applyNumberFormat="1" applyFont="1" applyBorder="1" applyAlignment="1" applyProtection="1">
      <alignment horizontal="center" vertical="center"/>
      <protection locked="0"/>
    </xf>
    <xf numFmtId="165" fontId="25" fillId="3" borderId="1" xfId="0" applyNumberFormat="1" applyFont="1" applyFill="1" applyBorder="1" applyAlignment="1" applyProtection="1">
      <alignment horizontal="right" vertical="center" wrapText="1"/>
      <protection locked="0"/>
    </xf>
    <xf numFmtId="0" fontId="26" fillId="0" borderId="1" xfId="0" applyFont="1" applyBorder="1" applyAlignment="1" applyProtection="1">
      <alignment horizontal="right" vertical="center" wrapText="1"/>
      <protection locked="0"/>
    </xf>
    <xf numFmtId="165" fontId="13" fillId="0" borderId="1" xfId="0" applyNumberFormat="1" applyFont="1" applyBorder="1" applyAlignment="1" applyProtection="1">
      <alignment horizontal="left" vertical="center" wrapText="1"/>
      <protection locked="0"/>
    </xf>
    <xf numFmtId="0" fontId="23" fillId="3" borderId="0" xfId="0" applyFont="1" applyFill="1" applyAlignment="1" applyProtection="1">
      <alignment horizontal="center" vertical="center"/>
      <protection locked="0"/>
    </xf>
    <xf numFmtId="0" fontId="4" fillId="0" borderId="0" xfId="0" applyFont="1" applyAlignment="1" applyProtection="1">
      <alignment horizontal="center"/>
      <protection locked="0"/>
    </xf>
    <xf numFmtId="0" fontId="22" fillId="0" borderId="0" xfId="2" applyFont="1" applyAlignment="1" applyProtection="1">
      <alignment horizontal="center" vertical="center"/>
      <protection locked="0"/>
    </xf>
    <xf numFmtId="0" fontId="21" fillId="0" borderId="0" xfId="2" applyFont="1" applyAlignment="1" applyProtection="1">
      <alignment horizontal="center" vertical="center"/>
      <protection locked="0"/>
    </xf>
    <xf numFmtId="0" fontId="7" fillId="0" borderId="0" xfId="2" applyFont="1" applyBorder="1" applyAlignment="1" applyProtection="1">
      <alignment horizontal="left" vertical="center"/>
      <protection locked="0"/>
    </xf>
    <xf numFmtId="0" fontId="14" fillId="0" borderId="0" xfId="2" applyFont="1" applyBorder="1" applyAlignment="1" applyProtection="1">
      <alignment horizontal="right" vertical="center"/>
      <protection locked="0"/>
    </xf>
    <xf numFmtId="0" fontId="7" fillId="0" borderId="0" xfId="2" applyFont="1" applyBorder="1" applyAlignment="1" applyProtection="1">
      <alignment horizontal="right" vertical="center"/>
      <protection locked="0"/>
    </xf>
    <xf numFmtId="0" fontId="30" fillId="7" borderId="1" xfId="2" applyFont="1" applyFill="1" applyBorder="1" applyAlignment="1" applyProtection="1">
      <alignment horizontal="center" vertical="center"/>
      <protection locked="0"/>
    </xf>
    <xf numFmtId="165" fontId="9" fillId="0" borderId="0" xfId="0" applyNumberFormat="1" applyFont="1" applyAlignment="1" applyProtection="1">
      <alignment horizontal="right"/>
      <protection locked="0"/>
    </xf>
    <xf numFmtId="165" fontId="9" fillId="3" borderId="6" xfId="0" applyNumberFormat="1" applyFont="1" applyFill="1" applyBorder="1" applyAlignment="1" applyProtection="1">
      <alignment vertical="center" wrapText="1"/>
      <protection locked="0"/>
    </xf>
    <xf numFmtId="165" fontId="9" fillId="3" borderId="4" xfId="0" applyNumberFormat="1" applyFont="1" applyFill="1" applyBorder="1" applyAlignment="1" applyProtection="1">
      <alignment vertical="center" wrapText="1"/>
      <protection locked="0"/>
    </xf>
    <xf numFmtId="165" fontId="9" fillId="3" borderId="5" xfId="0" applyNumberFormat="1" applyFont="1" applyFill="1" applyBorder="1" applyAlignment="1" applyProtection="1">
      <alignment vertical="center" wrapText="1"/>
      <protection locked="0"/>
    </xf>
    <xf numFmtId="165" fontId="10" fillId="0" borderId="7" xfId="2" applyNumberFormat="1" applyFont="1" applyBorder="1" applyAlignment="1" applyProtection="1">
      <alignment horizontal="left" vertical="center"/>
      <protection locked="0"/>
    </xf>
    <xf numFmtId="0" fontId="14" fillId="0" borderId="6" xfId="2" applyFont="1" applyBorder="1" applyAlignment="1" applyProtection="1">
      <alignment horizontal="center" vertical="center"/>
      <protection locked="0"/>
    </xf>
    <xf numFmtId="169" fontId="27" fillId="0" borderId="6" xfId="0" applyNumberFormat="1" applyFont="1" applyBorder="1" applyAlignment="1" applyProtection="1">
      <alignment horizontal="right" vertical="center"/>
      <protection locked="0"/>
    </xf>
    <xf numFmtId="169" fontId="27" fillId="0" borderId="5" xfId="0" applyNumberFormat="1" applyFont="1" applyBorder="1" applyAlignment="1" applyProtection="1">
      <alignment horizontal="right" vertical="center"/>
      <protection locked="0"/>
    </xf>
    <xf numFmtId="8" fontId="12" fillId="0" borderId="6" xfId="0" applyNumberFormat="1" applyFont="1" applyBorder="1" applyAlignment="1" applyProtection="1">
      <alignment horizontal="right" vertical="center"/>
      <protection hidden="1"/>
    </xf>
    <xf numFmtId="0" fontId="0" fillId="0" borderId="4" xfId="0" applyBorder="1" applyAlignment="1">
      <alignment horizontal="right" vertical="center"/>
    </xf>
    <xf numFmtId="0" fontId="0" fillId="0" borderId="5" xfId="0" applyBorder="1" applyAlignment="1">
      <alignment horizontal="right" vertical="center"/>
    </xf>
    <xf numFmtId="0" fontId="12" fillId="0" borderId="3"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8" fillId="0" borderId="1" xfId="0" applyFont="1" applyBorder="1" applyAlignment="1" applyProtection="1">
      <alignment horizontal="left" vertical="center" wrapText="1"/>
      <protection locked="0"/>
    </xf>
    <xf numFmtId="0" fontId="13" fillId="6" borderId="6" xfId="0" applyFont="1" applyFill="1" applyBorder="1" applyAlignment="1" applyProtection="1">
      <alignment horizontal="center" vertical="center"/>
      <protection locked="0"/>
    </xf>
    <xf numFmtId="0" fontId="13" fillId="6" borderId="4" xfId="0" applyFont="1" applyFill="1" applyBorder="1" applyAlignment="1" applyProtection="1">
      <alignment horizontal="center" vertical="center"/>
      <protection locked="0"/>
    </xf>
    <xf numFmtId="166" fontId="12" fillId="0" borderId="6" xfId="0" applyNumberFormat="1" applyFont="1" applyBorder="1" applyAlignment="1" applyProtection="1">
      <alignment horizontal="right" vertical="center"/>
      <protection locked="0"/>
    </xf>
    <xf numFmtId="166" fontId="12" fillId="0" borderId="5" xfId="0" applyNumberFormat="1" applyFont="1" applyBorder="1" applyAlignment="1" applyProtection="1">
      <alignment horizontal="right" vertical="center"/>
      <protection locked="0"/>
    </xf>
    <xf numFmtId="0" fontId="14" fillId="0" borderId="1" xfId="2" applyFont="1" applyFill="1" applyBorder="1" applyAlignment="1" applyProtection="1">
      <alignment horizontal="left" vertical="center"/>
      <protection locked="0"/>
    </xf>
    <xf numFmtId="167" fontId="12" fillId="0" borderId="1" xfId="0" applyNumberFormat="1" applyFont="1" applyBorder="1" applyAlignment="1" applyProtection="1">
      <alignment horizontal="right" vertical="center"/>
      <protection locked="0"/>
    </xf>
    <xf numFmtId="0" fontId="12" fillId="0" borderId="1" xfId="0" applyFont="1" applyBorder="1" applyAlignment="1" applyProtection="1">
      <alignment horizontal="center" vertical="center"/>
      <protection locked="0"/>
    </xf>
    <xf numFmtId="167" fontId="12" fillId="0" borderId="2" xfId="0" applyNumberFormat="1" applyFont="1" applyBorder="1" applyAlignment="1" applyProtection="1">
      <alignment horizontal="right" vertical="center"/>
      <protection hidden="1"/>
    </xf>
    <xf numFmtId="0" fontId="12" fillId="0" borderId="1" xfId="0" applyFont="1" applyBorder="1" applyAlignment="1" applyProtection="1">
      <alignment horizontal="right" vertical="center"/>
      <protection locked="0"/>
    </xf>
    <xf numFmtId="0" fontId="12" fillId="0" borderId="0" xfId="0" applyFont="1" applyAlignment="1" applyProtection="1">
      <alignment horizontal="right" vertical="center"/>
      <protection locked="0"/>
    </xf>
    <xf numFmtId="0" fontId="29" fillId="0" borderId="6"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166" fontId="12" fillId="0" borderId="6" xfId="0" applyNumberFormat="1" applyFont="1" applyBorder="1" applyAlignment="1" applyProtection="1">
      <alignment horizontal="right" vertical="center"/>
      <protection hidden="1"/>
    </xf>
    <xf numFmtId="166" fontId="12" fillId="0" borderId="5" xfId="0" applyNumberFormat="1" applyFont="1" applyBorder="1" applyAlignment="1" applyProtection="1">
      <alignment horizontal="right" vertical="center"/>
      <protection hidden="1"/>
    </xf>
    <xf numFmtId="0" fontId="12" fillId="3" borderId="3" xfId="0" applyFont="1" applyFill="1" applyBorder="1" applyAlignment="1">
      <alignment horizontal="right" vertical="center"/>
    </xf>
    <xf numFmtId="0" fontId="12" fillId="3" borderId="2" xfId="0" applyFont="1" applyFill="1" applyBorder="1" applyAlignment="1">
      <alignment horizontal="right"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4" fillId="0" borderId="0" xfId="2" applyFont="1" applyAlignment="1" applyProtection="1">
      <alignment horizontal="right" vertical="center"/>
      <protection locked="0"/>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horizontal="center"/>
      <protection locked="0"/>
    </xf>
    <xf numFmtId="0" fontId="12" fillId="3" borderId="6" xfId="0" applyFon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2" fillId="7" borderId="6" xfId="0" applyFont="1" applyFill="1" applyBorder="1" applyAlignment="1">
      <alignment horizontal="center" vertical="center"/>
    </xf>
    <xf numFmtId="0" fontId="12" fillId="7" borderId="4" xfId="0" applyFont="1" applyFill="1" applyBorder="1" applyAlignment="1">
      <alignment horizontal="center" vertical="center"/>
    </xf>
    <xf numFmtId="0" fontId="12" fillId="7" borderId="5"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2" xfId="0" applyFont="1" applyFill="1" applyBorder="1" applyAlignment="1">
      <alignment horizontal="center" vertical="center"/>
    </xf>
    <xf numFmtId="166" fontId="12" fillId="0" borderId="6" xfId="0" applyNumberFormat="1" applyFont="1" applyBorder="1" applyAlignment="1" applyProtection="1">
      <alignment horizontal="center" vertical="center"/>
      <protection locked="0"/>
    </xf>
    <xf numFmtId="166" fontId="12" fillId="0" borderId="4" xfId="0" applyNumberFormat="1" applyFont="1" applyBorder="1" applyAlignment="1" applyProtection="1">
      <alignment horizontal="center" vertical="center"/>
      <protection locked="0"/>
    </xf>
    <xf numFmtId="166" fontId="12" fillId="0" borderId="5" xfId="0" applyNumberFormat="1" applyFont="1" applyBorder="1" applyAlignment="1" applyProtection="1">
      <alignment horizontal="center" vertical="center"/>
      <protection locked="0"/>
    </xf>
    <xf numFmtId="7" fontId="12" fillId="0" borderId="6" xfId="0" applyNumberFormat="1" applyFont="1" applyBorder="1" applyAlignment="1" applyProtection="1">
      <alignment horizontal="center" vertical="center"/>
      <protection locked="0"/>
    </xf>
    <xf numFmtId="7" fontId="12" fillId="0" borderId="4" xfId="0" applyNumberFormat="1" applyFont="1" applyBorder="1" applyAlignment="1" applyProtection="1">
      <alignment horizontal="center" vertical="center"/>
      <protection locked="0"/>
    </xf>
    <xf numFmtId="7" fontId="12" fillId="0" borderId="5" xfId="0" applyNumberFormat="1" applyFont="1" applyBorder="1" applyAlignment="1" applyProtection="1">
      <alignment horizontal="center" vertical="center"/>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flies4fishing.com/index.htm" TargetMode="External"/><Relationship Id="rId7" Type="http://schemas.openxmlformats.org/officeDocument/2006/relationships/hyperlink" Target="http://www.flies4fishing.com/Retail/Fly%20Tying%20Materials/Price%20List%20Fly%20Tying%20Materials.htm" TargetMode="External"/><Relationship Id="rId2" Type="http://schemas.openxmlformats.org/officeDocument/2006/relationships/hyperlink" Target="http://www.flies4fishing.com/" TargetMode="External"/><Relationship Id="rId1" Type="http://schemas.openxmlformats.org/officeDocument/2006/relationships/hyperlink" Target="http://www.flies4fishing.com/Main/Payment%20and%20shipping.htm" TargetMode="External"/><Relationship Id="rId6" Type="http://schemas.openxmlformats.org/officeDocument/2006/relationships/hyperlink" Target="http://www.flies4fishing.com/images/Sheppard's%20Flies/Bomber%20Black%20White%20Orange.JPG" TargetMode="External"/><Relationship Id="rId5" Type="http://schemas.openxmlformats.org/officeDocument/2006/relationships/hyperlink" Target="http://www.flies4fishing.commain/Payment.htm" TargetMode="External"/><Relationship Id="rId4" Type="http://schemas.openxmlformats.org/officeDocument/2006/relationships/hyperlink" Target="http://www.flies4fishing.com/images/Sheppard's%20Flies/Bomber%20Black%20White%20Orange.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59"/>
  <sheetViews>
    <sheetView showZeros="0" tabSelected="1" topLeftCell="A41" zoomScale="63" zoomScaleNormal="63" workbookViewId="0">
      <selection activeCell="B52" sqref="B52"/>
    </sheetView>
  </sheetViews>
  <sheetFormatPr defaultRowHeight="12.75" x14ac:dyDescent="0.2"/>
  <cols>
    <col min="1" max="1" width="64" style="1" customWidth="1"/>
    <col min="2" max="2" width="44.42578125" style="1" customWidth="1"/>
    <col min="3" max="3" width="26.7109375" style="1" customWidth="1"/>
    <col min="4" max="4" width="9.140625" style="1"/>
    <col min="5" max="5" width="32" style="1" customWidth="1"/>
    <col min="6" max="6" width="13.7109375" style="1" customWidth="1"/>
    <col min="7" max="7" width="34.7109375" style="1" customWidth="1"/>
    <col min="8" max="8" width="13.85546875" style="1" customWidth="1"/>
    <col min="9" max="9" width="21.85546875" style="1" customWidth="1"/>
    <col min="10" max="10" width="27" style="1" customWidth="1"/>
    <col min="11" max="16384" width="9.140625" style="1"/>
  </cols>
  <sheetData>
    <row r="1" spans="1:10" ht="39.950000000000003" customHeight="1" x14ac:dyDescent="0.2">
      <c r="A1" s="86" t="s">
        <v>41</v>
      </c>
      <c r="B1" s="86"/>
      <c r="C1" s="86"/>
      <c r="D1" s="86"/>
      <c r="E1" s="86"/>
      <c r="F1" s="86"/>
      <c r="G1" s="86"/>
      <c r="H1" s="86"/>
      <c r="I1" s="86"/>
      <c r="J1" s="86"/>
    </row>
    <row r="2" spans="1:10" ht="30" x14ac:dyDescent="0.4">
      <c r="A2" s="87" t="s">
        <v>54</v>
      </c>
      <c r="B2" s="87"/>
      <c r="C2" s="87"/>
      <c r="D2" s="87"/>
      <c r="E2" s="87"/>
      <c r="F2" s="87"/>
      <c r="G2" s="87"/>
      <c r="H2" s="87"/>
      <c r="I2" s="87"/>
      <c r="J2" s="87"/>
    </row>
    <row r="3" spans="1:10" s="4" customFormat="1" ht="35.1" customHeight="1" x14ac:dyDescent="0.2">
      <c r="A3" s="88" t="s">
        <v>67</v>
      </c>
      <c r="B3" s="89"/>
      <c r="C3" s="89"/>
      <c r="D3" s="89"/>
      <c r="E3" s="89"/>
      <c r="F3" s="89"/>
      <c r="G3" s="89"/>
      <c r="H3" s="89"/>
      <c r="I3" s="89"/>
      <c r="J3" s="89"/>
    </row>
    <row r="4" spans="1:10" s="13" customFormat="1" ht="23.25" customHeight="1" x14ac:dyDescent="0.2">
      <c r="A4" s="90" t="s">
        <v>45</v>
      </c>
      <c r="B4" s="90"/>
      <c r="C4" s="90"/>
      <c r="D4" s="91" t="s">
        <v>2</v>
      </c>
      <c r="E4" s="92"/>
      <c r="F4" s="92"/>
      <c r="G4" s="92"/>
      <c r="H4" s="92"/>
      <c r="I4" s="92"/>
      <c r="J4" s="92"/>
    </row>
    <row r="5" spans="1:10" s="15" customFormat="1" ht="23.25" x14ac:dyDescent="0.35">
      <c r="A5" s="46" t="s">
        <v>36</v>
      </c>
      <c r="B5" s="46"/>
      <c r="C5" s="46"/>
      <c r="D5" s="46"/>
      <c r="E5" s="46"/>
      <c r="F5" s="46"/>
      <c r="G5" s="46"/>
      <c r="H5" s="46"/>
      <c r="I5" s="46"/>
      <c r="J5" s="46"/>
    </row>
    <row r="6" spans="1:10" s="14" customFormat="1" ht="20.25" x14ac:dyDescent="0.3">
      <c r="A6" s="94">
        <f ca="1">TODAY()</f>
        <v>46167</v>
      </c>
      <c r="B6" s="94"/>
      <c r="C6" s="94"/>
      <c r="D6" s="94"/>
      <c r="E6" s="94"/>
      <c r="F6" s="94"/>
      <c r="G6" s="94"/>
      <c r="H6" s="94"/>
      <c r="I6" s="94"/>
      <c r="J6" s="94"/>
    </row>
    <row r="7" spans="1:10" ht="30" x14ac:dyDescent="0.2">
      <c r="A7" s="2" t="s">
        <v>37</v>
      </c>
      <c r="B7" s="98"/>
      <c r="C7" s="98"/>
      <c r="D7" s="98"/>
      <c r="E7" s="98"/>
      <c r="F7" s="98"/>
      <c r="G7" s="98"/>
      <c r="H7" s="98"/>
      <c r="I7" s="98"/>
      <c r="J7" s="98"/>
    </row>
    <row r="8" spans="1:10" s="14" customFormat="1" ht="60" customHeight="1" x14ac:dyDescent="0.3">
      <c r="A8" s="95" t="s">
        <v>39</v>
      </c>
      <c r="B8" s="96"/>
      <c r="C8" s="97"/>
      <c r="D8" s="8" t="s">
        <v>51</v>
      </c>
      <c r="E8" s="16" t="s">
        <v>17</v>
      </c>
      <c r="F8" s="9" t="s">
        <v>0</v>
      </c>
      <c r="G8" s="55" t="s">
        <v>18</v>
      </c>
      <c r="H8" s="56"/>
      <c r="I8" s="56"/>
      <c r="J8" s="57"/>
    </row>
    <row r="9" spans="1:10" s="15" customFormat="1" ht="24.95" customHeight="1" x14ac:dyDescent="0.35">
      <c r="A9" s="74" t="s">
        <v>40</v>
      </c>
      <c r="B9" s="75"/>
      <c r="C9" s="75"/>
      <c r="D9" s="75"/>
      <c r="E9" s="75"/>
      <c r="F9" s="75"/>
      <c r="G9" s="75"/>
      <c r="H9" s="75"/>
      <c r="I9" s="75"/>
      <c r="J9" s="75"/>
    </row>
    <row r="10" spans="1:10" ht="18" customHeight="1" x14ac:dyDescent="0.25">
      <c r="A10" s="29">
        <v>0</v>
      </c>
      <c r="B10" s="17" t="s">
        <v>19</v>
      </c>
      <c r="C10" s="23">
        <f>IF(A10="x",0.05,0)</f>
        <v>0</v>
      </c>
      <c r="D10" s="30">
        <v>0</v>
      </c>
      <c r="E10" s="17" t="s">
        <v>20</v>
      </c>
      <c r="F10" s="25">
        <f>IF(D10="x",0.15,0)</f>
        <v>0</v>
      </c>
      <c r="G10" s="76" t="s">
        <v>21</v>
      </c>
      <c r="H10" s="76"/>
      <c r="I10" s="76"/>
      <c r="J10" s="76"/>
    </row>
    <row r="11" spans="1:10" ht="18" x14ac:dyDescent="0.25">
      <c r="A11" s="31">
        <v>0</v>
      </c>
      <c r="B11" s="17" t="s">
        <v>22</v>
      </c>
      <c r="C11" s="23">
        <f>IF(A11="x",0.12,0)</f>
        <v>0</v>
      </c>
      <c r="D11" s="30">
        <v>0</v>
      </c>
      <c r="E11" s="17" t="s">
        <v>23</v>
      </c>
      <c r="F11" s="25">
        <f>IF(D11="x",0.05,0)</f>
        <v>0</v>
      </c>
      <c r="G11" s="76"/>
      <c r="H11" s="76"/>
      <c r="I11" s="76"/>
      <c r="J11" s="76"/>
    </row>
    <row r="12" spans="1:10" ht="18" x14ac:dyDescent="0.25">
      <c r="A12" s="31">
        <v>0</v>
      </c>
      <c r="B12" s="17" t="s">
        <v>24</v>
      </c>
      <c r="C12" s="23">
        <f>IF(A12="x",0.13,0)</f>
        <v>0</v>
      </c>
      <c r="D12" s="30" t="s">
        <v>0</v>
      </c>
      <c r="E12" s="17" t="s">
        <v>25</v>
      </c>
      <c r="F12" s="25">
        <f>IF(D12="x",0.13,0)</f>
        <v>0</v>
      </c>
      <c r="G12" s="76"/>
      <c r="H12" s="76"/>
      <c r="I12" s="76"/>
      <c r="J12" s="76"/>
    </row>
    <row r="13" spans="1:10" ht="18" x14ac:dyDescent="0.25">
      <c r="A13" s="31">
        <v>0</v>
      </c>
      <c r="B13" s="17" t="s">
        <v>26</v>
      </c>
      <c r="C13" s="23">
        <f>IF(A13="x",0.15,0)</f>
        <v>0</v>
      </c>
      <c r="D13" s="30" t="s">
        <v>0</v>
      </c>
      <c r="E13" s="17" t="s">
        <v>27</v>
      </c>
      <c r="F13" s="25">
        <f>IF(D13="x",0.15,0)</f>
        <v>0</v>
      </c>
      <c r="G13" s="76"/>
      <c r="H13" s="76"/>
      <c r="I13" s="76"/>
      <c r="J13" s="76"/>
    </row>
    <row r="14" spans="1:10" ht="18" x14ac:dyDescent="0.25">
      <c r="A14" s="31">
        <v>0</v>
      </c>
      <c r="B14" s="17" t="s">
        <v>28</v>
      </c>
      <c r="C14" s="23">
        <f>IF(A14="x",0.15,0)</f>
        <v>0</v>
      </c>
      <c r="D14" s="30">
        <v>0</v>
      </c>
      <c r="E14" s="17" t="s">
        <v>29</v>
      </c>
      <c r="F14" s="26">
        <f>IF(D14="x",0.14975,0)</f>
        <v>0</v>
      </c>
      <c r="G14" s="76"/>
      <c r="H14" s="76"/>
      <c r="I14" s="76"/>
      <c r="J14" s="76"/>
    </row>
    <row r="15" spans="1:10" ht="18" x14ac:dyDescent="0.25">
      <c r="A15" s="31">
        <v>0</v>
      </c>
      <c r="B15" s="17" t="s">
        <v>30</v>
      </c>
      <c r="C15" s="23">
        <f>IF(A15="x",0.05,0)</f>
        <v>0</v>
      </c>
      <c r="D15" s="30">
        <v>0</v>
      </c>
      <c r="E15" s="17" t="s">
        <v>31</v>
      </c>
      <c r="F15" s="25">
        <f>IF(D15="x",0.11,0)</f>
        <v>0</v>
      </c>
      <c r="G15" s="76"/>
      <c r="H15" s="76"/>
      <c r="I15" s="76"/>
      <c r="J15" s="76"/>
    </row>
    <row r="16" spans="1:10" s="15" customFormat="1" ht="23.25" x14ac:dyDescent="0.35">
      <c r="A16" s="32" t="s">
        <v>0</v>
      </c>
      <c r="B16" s="33" t="s">
        <v>32</v>
      </c>
      <c r="C16" s="24">
        <f>IF(A16="x",0.05,0)</f>
        <v>0</v>
      </c>
      <c r="D16" s="77" t="s">
        <v>63</v>
      </c>
      <c r="E16" s="78"/>
      <c r="F16" s="78"/>
      <c r="G16" s="78"/>
      <c r="H16" s="78"/>
      <c r="I16" s="79"/>
      <c r="J16" s="27">
        <f>IF(C10+C11+C12+C13+C14+C15+C16+F10+F11+F12+F13+F14+F15=0,0.15,C10+C11+C13+C14+C16+F11+F12+F14+F15)</f>
        <v>0.15</v>
      </c>
    </row>
    <row r="17" spans="1:10" s="28" customFormat="1" ht="23.25" customHeight="1" x14ac:dyDescent="0.3">
      <c r="A17" s="83" t="s">
        <v>53</v>
      </c>
      <c r="B17" s="84"/>
      <c r="C17" s="84"/>
      <c r="D17" s="84"/>
      <c r="E17" s="84"/>
      <c r="F17" s="84"/>
      <c r="G17" s="84"/>
      <c r="H17" s="84"/>
      <c r="I17" s="84"/>
      <c r="J17" s="42">
        <f>IF(J16=0,0.15,0)</f>
        <v>0</v>
      </c>
    </row>
    <row r="18" spans="1:10" s="15" customFormat="1" ht="23.25" x14ac:dyDescent="0.35">
      <c r="A18" s="80"/>
      <c r="B18" s="80"/>
      <c r="C18" s="80"/>
      <c r="D18" s="80"/>
      <c r="E18" s="80"/>
      <c r="F18" s="80"/>
      <c r="G18" s="80"/>
      <c r="H18" s="80"/>
      <c r="I18" s="80"/>
      <c r="J18" s="80"/>
    </row>
    <row r="19" spans="1:10" s="22" customFormat="1" ht="30" x14ac:dyDescent="0.4">
      <c r="A19" s="18" t="s">
        <v>49</v>
      </c>
      <c r="B19" s="82" t="s">
        <v>50</v>
      </c>
      <c r="C19" s="82"/>
      <c r="D19" s="82"/>
      <c r="E19" s="82"/>
      <c r="F19" s="82"/>
      <c r="G19" s="82"/>
      <c r="H19" s="82"/>
      <c r="I19" s="82"/>
      <c r="J19" s="37" t="s">
        <v>51</v>
      </c>
    </row>
    <row r="20" spans="1:10" s="22" customFormat="1" ht="23.25" x14ac:dyDescent="0.2">
      <c r="A20" s="108" t="s">
        <v>60</v>
      </c>
      <c r="B20" s="109"/>
      <c r="C20" s="109"/>
      <c r="D20" s="109"/>
      <c r="E20" s="109"/>
      <c r="F20" s="109"/>
      <c r="G20" s="109"/>
      <c r="H20" s="109"/>
      <c r="I20" s="109"/>
      <c r="J20" s="109"/>
    </row>
    <row r="21" spans="1:10" s="15" customFormat="1" ht="23.25" x14ac:dyDescent="0.35">
      <c r="A21" s="81" t="s">
        <v>33</v>
      </c>
      <c r="B21" s="81"/>
      <c r="C21" s="81"/>
      <c r="D21" s="81"/>
      <c r="E21" s="81"/>
      <c r="F21" s="81"/>
      <c r="G21" s="81"/>
      <c r="H21" s="81"/>
      <c r="I21" s="81"/>
      <c r="J21" s="81"/>
    </row>
    <row r="22" spans="1:10" s="15" customFormat="1" ht="71.25" customHeight="1" x14ac:dyDescent="0.35">
      <c r="A22" s="85" t="s">
        <v>58</v>
      </c>
      <c r="B22" s="85"/>
      <c r="C22" s="85"/>
      <c r="D22" s="85"/>
      <c r="E22" s="85"/>
      <c r="F22" s="85"/>
      <c r="G22" s="85"/>
      <c r="H22" s="85"/>
      <c r="I22" s="85"/>
      <c r="J22" s="85"/>
    </row>
    <row r="23" spans="1:10" s="15" customFormat="1" ht="23.25" x14ac:dyDescent="0.35">
      <c r="A23" s="60" t="s">
        <v>35</v>
      </c>
      <c r="B23" s="60"/>
      <c r="C23" s="60"/>
      <c r="D23" s="60"/>
      <c r="E23" s="60"/>
      <c r="F23" s="60"/>
      <c r="G23" s="60"/>
      <c r="H23" s="60"/>
      <c r="I23" s="60"/>
      <c r="J23" s="60"/>
    </row>
    <row r="24" spans="1:10" ht="30" customHeight="1" x14ac:dyDescent="0.2">
      <c r="A24" s="2" t="s">
        <v>38</v>
      </c>
      <c r="B24" s="67" t="s">
        <v>0</v>
      </c>
      <c r="C24" s="67"/>
      <c r="D24" s="67"/>
      <c r="E24" s="67"/>
      <c r="F24" s="67"/>
      <c r="G24" s="67"/>
      <c r="H24" s="67"/>
      <c r="I24" s="67"/>
      <c r="J24" s="67"/>
    </row>
    <row r="25" spans="1:10" s="4" customFormat="1" ht="24.95" customHeight="1" x14ac:dyDescent="0.2">
      <c r="A25" s="3" t="s">
        <v>11</v>
      </c>
      <c r="B25" s="64" t="s">
        <v>0</v>
      </c>
      <c r="C25" s="65"/>
      <c r="D25" s="65"/>
      <c r="E25" s="65"/>
      <c r="F25" s="66"/>
      <c r="G25" s="3" t="s">
        <v>15</v>
      </c>
      <c r="H25" s="61"/>
      <c r="I25" s="62"/>
      <c r="J25" s="63"/>
    </row>
    <row r="26" spans="1:10" s="4" customFormat="1" ht="24.95" customHeight="1" x14ac:dyDescent="0.2">
      <c r="A26" s="105" t="s">
        <v>12</v>
      </c>
      <c r="B26" s="68" t="s">
        <v>0</v>
      </c>
      <c r="C26" s="69"/>
      <c r="D26" s="69"/>
      <c r="E26" s="69"/>
      <c r="F26" s="70"/>
      <c r="G26" s="3" t="s">
        <v>5</v>
      </c>
      <c r="H26" s="61" t="s">
        <v>0</v>
      </c>
      <c r="I26" s="62"/>
      <c r="J26" s="63"/>
    </row>
    <row r="27" spans="1:10" s="4" customFormat="1" ht="24.95" customHeight="1" x14ac:dyDescent="0.2">
      <c r="A27" s="106"/>
      <c r="B27" s="71" t="s">
        <v>0</v>
      </c>
      <c r="C27" s="72"/>
      <c r="D27" s="72"/>
      <c r="E27" s="72"/>
      <c r="F27" s="73"/>
      <c r="G27" s="3" t="s">
        <v>3</v>
      </c>
      <c r="H27" s="61" t="s">
        <v>0</v>
      </c>
      <c r="I27" s="62"/>
      <c r="J27" s="63"/>
    </row>
    <row r="28" spans="1:10" s="4" customFormat="1" ht="24.95" customHeight="1" x14ac:dyDescent="0.2">
      <c r="A28" s="3" t="s">
        <v>13</v>
      </c>
      <c r="B28" s="71" t="s">
        <v>0</v>
      </c>
      <c r="C28" s="72"/>
      <c r="D28" s="72"/>
      <c r="E28" s="72"/>
      <c r="F28" s="73"/>
      <c r="G28" s="3" t="s">
        <v>2</v>
      </c>
      <c r="H28" s="99"/>
      <c r="I28" s="50"/>
      <c r="J28" s="51"/>
    </row>
    <row r="29" spans="1:10" s="4" customFormat="1" ht="24.95" customHeight="1" x14ac:dyDescent="0.2">
      <c r="A29" s="3" t="s">
        <v>14</v>
      </c>
      <c r="B29" s="71" t="s">
        <v>0</v>
      </c>
      <c r="C29" s="72"/>
      <c r="D29" s="72"/>
      <c r="E29" s="72"/>
      <c r="F29" s="73"/>
      <c r="G29" s="3" t="s">
        <v>8</v>
      </c>
      <c r="H29" s="102">
        <f>J57</f>
        <v>0</v>
      </c>
      <c r="I29" s="103"/>
      <c r="J29" s="104"/>
    </row>
    <row r="30" spans="1:10" s="4" customFormat="1" ht="24.95" customHeight="1" x14ac:dyDescent="0.2">
      <c r="A30" s="3" t="s">
        <v>61</v>
      </c>
      <c r="B30" s="71" t="s">
        <v>0</v>
      </c>
      <c r="C30" s="72"/>
      <c r="D30" s="72"/>
      <c r="E30" s="72"/>
      <c r="F30" s="73"/>
      <c r="G30" s="3" t="s">
        <v>62</v>
      </c>
      <c r="H30" s="38" t="str">
        <f>I38</f>
        <v>x</v>
      </c>
      <c r="I30" s="110" t="str">
        <f>IF(H30="x","",20)</f>
        <v/>
      </c>
      <c r="J30" s="111"/>
    </row>
    <row r="31" spans="1:10" s="4" customFormat="1" ht="24.95" customHeight="1" x14ac:dyDescent="0.2">
      <c r="A31" s="3"/>
      <c r="B31" s="71"/>
      <c r="C31" s="72"/>
      <c r="D31" s="72"/>
      <c r="E31" s="72"/>
      <c r="F31" s="73"/>
      <c r="G31" s="64" t="s">
        <v>6</v>
      </c>
      <c r="H31" s="66"/>
      <c r="I31" s="58">
        <f>H29+I29</f>
        <v>0</v>
      </c>
      <c r="J31" s="59"/>
    </row>
    <row r="32" spans="1:10" s="4" customFormat="1" ht="24.95" customHeight="1" x14ac:dyDescent="0.2">
      <c r="A32" s="107" t="s">
        <v>46</v>
      </c>
      <c r="B32" s="107"/>
      <c r="C32" s="107"/>
      <c r="D32" s="107"/>
      <c r="E32" s="107"/>
      <c r="F32" s="107"/>
      <c r="G32" s="3" t="s">
        <v>7</v>
      </c>
      <c r="H32" s="21">
        <f>J16</f>
        <v>0.15</v>
      </c>
      <c r="I32" s="121">
        <f>I31*0.15</f>
        <v>0</v>
      </c>
      <c r="J32" s="122"/>
    </row>
    <row r="33" spans="1:10" s="4" customFormat="1" ht="24.95" customHeight="1" x14ac:dyDescent="0.2">
      <c r="A33" s="107"/>
      <c r="B33" s="107"/>
      <c r="C33" s="107"/>
      <c r="D33" s="107"/>
      <c r="E33" s="107"/>
      <c r="F33" s="107"/>
      <c r="G33" s="3" t="s">
        <v>4</v>
      </c>
      <c r="I33" s="100">
        <f>I31+I32</f>
        <v>0</v>
      </c>
      <c r="J33" s="101"/>
    </row>
    <row r="34" spans="1:10" ht="34.5" customHeight="1" x14ac:dyDescent="0.2">
      <c r="A34" s="93" t="s">
        <v>68</v>
      </c>
      <c r="B34" s="93"/>
      <c r="C34" s="93"/>
      <c r="D34" s="93"/>
      <c r="E34" s="93"/>
      <c r="F34" s="93"/>
      <c r="G34" s="93"/>
      <c r="H34" s="93"/>
      <c r="I34" s="93"/>
      <c r="J34" s="93"/>
    </row>
    <row r="35" spans="1:10" s="15" customFormat="1" ht="23.25" customHeight="1" x14ac:dyDescent="0.35">
      <c r="A35" s="112" t="s">
        <v>10</v>
      </c>
      <c r="B35" s="112"/>
      <c r="C35" s="112"/>
      <c r="D35" s="112"/>
      <c r="E35" s="112"/>
      <c r="F35" s="112"/>
      <c r="G35" s="112"/>
      <c r="H35" s="112"/>
      <c r="I35" s="112"/>
      <c r="J35" s="112"/>
    </row>
    <row r="36" spans="1:10" s="15" customFormat="1" ht="23.25" x14ac:dyDescent="0.35">
      <c r="A36" s="117" t="s">
        <v>16</v>
      </c>
      <c r="B36" s="117"/>
      <c r="C36" s="117"/>
      <c r="D36" s="117"/>
      <c r="E36" s="117"/>
      <c r="F36" s="117"/>
      <c r="G36" s="117"/>
      <c r="H36" s="117"/>
      <c r="I36" s="115">
        <f ca="1">NOW()</f>
        <v>46167.631771643515</v>
      </c>
      <c r="J36" s="115"/>
    </row>
    <row r="37" spans="1:10" ht="23.25" x14ac:dyDescent="0.35">
      <c r="A37" s="19" t="s">
        <v>47</v>
      </c>
      <c r="B37" s="116" t="s">
        <v>42</v>
      </c>
      <c r="C37" s="116"/>
      <c r="D37" s="116"/>
      <c r="E37" s="116"/>
      <c r="F37" s="116"/>
      <c r="G37" s="116"/>
      <c r="H37" s="116"/>
      <c r="I37" s="113" t="s">
        <v>0</v>
      </c>
      <c r="J37" s="113"/>
    </row>
    <row r="38" spans="1:10" ht="30" customHeight="1" x14ac:dyDescent="0.35">
      <c r="A38" s="19" t="s">
        <v>48</v>
      </c>
      <c r="B38" s="116" t="s">
        <v>43</v>
      </c>
      <c r="C38" s="116"/>
      <c r="D38" s="116"/>
      <c r="E38" s="116"/>
      <c r="F38" s="116"/>
      <c r="G38" s="116"/>
      <c r="H38" s="116"/>
      <c r="I38" s="114" t="s">
        <v>51</v>
      </c>
      <c r="J38" s="114"/>
    </row>
    <row r="39" spans="1:10" s="15" customFormat="1" ht="23.25" x14ac:dyDescent="0.35">
      <c r="A39" s="130" t="s">
        <v>1</v>
      </c>
      <c r="B39" s="130"/>
      <c r="C39" s="130"/>
      <c r="D39" s="130"/>
      <c r="E39" s="130"/>
      <c r="F39" s="130"/>
      <c r="G39" s="130"/>
      <c r="H39" s="130"/>
      <c r="I39" s="130"/>
      <c r="J39" s="130"/>
    </row>
    <row r="40" spans="1:10" ht="23.25" x14ac:dyDescent="0.35">
      <c r="A40" s="130"/>
      <c r="B40" s="130"/>
      <c r="C40" s="130"/>
      <c r="D40" s="130"/>
      <c r="E40" s="130"/>
      <c r="F40" s="130"/>
      <c r="G40" s="130"/>
      <c r="H40" s="130"/>
      <c r="I40" s="130"/>
      <c r="J40" s="130"/>
    </row>
    <row r="41" spans="1:10" s="4" customFormat="1" ht="66" customHeight="1" x14ac:dyDescent="0.2">
      <c r="A41" s="45" t="s">
        <v>9</v>
      </c>
      <c r="B41" s="129" t="s">
        <v>59</v>
      </c>
      <c r="C41" s="129"/>
      <c r="D41" s="129"/>
      <c r="E41" s="129"/>
      <c r="F41" s="129"/>
      <c r="G41" s="129"/>
      <c r="H41" s="129"/>
      <c r="I41" s="129"/>
      <c r="J41" s="129"/>
    </row>
    <row r="42" spans="1:10" ht="30" customHeight="1" x14ac:dyDescent="0.2">
      <c r="A42" s="114"/>
      <c r="B42" s="114"/>
      <c r="C42" s="114"/>
      <c r="D42" s="114"/>
      <c r="E42" s="114"/>
      <c r="F42" s="114"/>
      <c r="G42" s="114"/>
      <c r="H42" s="114"/>
      <c r="I42" s="114"/>
      <c r="J42" s="114"/>
    </row>
    <row r="43" spans="1:10" customFormat="1" ht="30" customHeight="1" x14ac:dyDescent="0.2">
      <c r="A43" s="128" t="s">
        <v>35</v>
      </c>
      <c r="B43" s="128"/>
      <c r="C43" s="128"/>
      <c r="D43" s="128"/>
      <c r="E43" s="128"/>
      <c r="F43" s="128"/>
      <c r="G43" s="128"/>
      <c r="H43" s="128"/>
      <c r="I43" s="128"/>
      <c r="J43" s="128"/>
    </row>
    <row r="44" spans="1:10" customFormat="1" ht="30" customHeight="1" x14ac:dyDescent="0.2">
      <c r="A44" s="36" t="s">
        <v>64</v>
      </c>
      <c r="B44" s="138" t="s">
        <v>55</v>
      </c>
      <c r="C44" s="138" t="s">
        <v>34</v>
      </c>
      <c r="D44" s="47" t="s">
        <v>72</v>
      </c>
      <c r="E44" s="47"/>
      <c r="F44" s="47"/>
      <c r="G44" s="48" t="s">
        <v>65</v>
      </c>
      <c r="H44" s="48"/>
      <c r="I44" s="48"/>
      <c r="J44" s="123" t="s">
        <v>56</v>
      </c>
    </row>
    <row r="45" spans="1:10" customFormat="1" ht="30" customHeight="1" x14ac:dyDescent="0.2">
      <c r="A45" s="43" t="s">
        <v>69</v>
      </c>
      <c r="B45" s="139"/>
      <c r="C45" s="139"/>
      <c r="D45" s="47"/>
      <c r="E45" s="47"/>
      <c r="F45" s="47"/>
      <c r="G45" s="48"/>
      <c r="H45" s="48"/>
      <c r="I45" s="48"/>
      <c r="J45" s="124"/>
    </row>
    <row r="46" spans="1:10" customFormat="1" ht="30.75" customHeight="1" x14ac:dyDescent="0.2">
      <c r="A46" s="44" t="s">
        <v>70</v>
      </c>
      <c r="B46" s="41">
        <v>0</v>
      </c>
      <c r="C46" s="39">
        <v>4.99</v>
      </c>
      <c r="D46" s="140">
        <v>3.59</v>
      </c>
      <c r="E46" s="141"/>
      <c r="F46" s="142"/>
      <c r="G46" s="52" t="s">
        <v>71</v>
      </c>
      <c r="H46" s="53"/>
      <c r="I46" s="54"/>
      <c r="J46" s="12">
        <f>B46*D46</f>
        <v>0</v>
      </c>
    </row>
    <row r="47" spans="1:10" s="10" customFormat="1" ht="30" customHeight="1" x14ac:dyDescent="0.35">
      <c r="A47" s="44" t="s">
        <v>70</v>
      </c>
      <c r="B47" s="41">
        <v>0</v>
      </c>
      <c r="C47" s="39">
        <v>4.99</v>
      </c>
      <c r="D47" s="140">
        <v>3.59</v>
      </c>
      <c r="E47" s="141"/>
      <c r="F47" s="142"/>
      <c r="G47" s="52" t="s">
        <v>66</v>
      </c>
      <c r="H47" s="53"/>
      <c r="I47" s="54"/>
      <c r="J47" s="12">
        <f>B47*D47</f>
        <v>0</v>
      </c>
    </row>
    <row r="48" spans="1:10" customFormat="1" ht="30" customHeight="1" x14ac:dyDescent="0.2">
      <c r="A48" s="6" t="s">
        <v>73</v>
      </c>
      <c r="B48" s="41">
        <v>0</v>
      </c>
      <c r="C48" s="39">
        <v>1.99</v>
      </c>
      <c r="D48" s="140">
        <v>1.43</v>
      </c>
      <c r="E48" s="141"/>
      <c r="F48" s="142"/>
      <c r="G48" s="52" t="s">
        <v>79</v>
      </c>
      <c r="H48" s="53"/>
      <c r="I48" s="54"/>
      <c r="J48" s="12">
        <f>B48*D48</f>
        <v>0</v>
      </c>
    </row>
    <row r="49" spans="1:10" customFormat="1" ht="30" customHeight="1" x14ac:dyDescent="0.2">
      <c r="A49" s="6" t="s">
        <v>73</v>
      </c>
      <c r="B49" s="41">
        <v>0</v>
      </c>
      <c r="C49" s="39">
        <v>1.99</v>
      </c>
      <c r="D49" s="140">
        <v>1.43</v>
      </c>
      <c r="E49" s="141"/>
      <c r="F49" s="142"/>
      <c r="G49" s="52" t="s">
        <v>71</v>
      </c>
      <c r="H49" s="53"/>
      <c r="I49" s="54"/>
      <c r="J49" s="12">
        <f t="shared" ref="J49:J55" si="0">B49*D49</f>
        <v>0</v>
      </c>
    </row>
    <row r="50" spans="1:10" s="10" customFormat="1" ht="30" customHeight="1" x14ac:dyDescent="0.35">
      <c r="A50" s="35" t="s">
        <v>73</v>
      </c>
      <c r="B50" s="41">
        <v>0</v>
      </c>
      <c r="C50" s="39">
        <v>1.99</v>
      </c>
      <c r="D50" s="140">
        <v>1.43</v>
      </c>
      <c r="E50" s="141"/>
      <c r="F50" s="142"/>
      <c r="G50" s="52" t="s">
        <v>74</v>
      </c>
      <c r="H50" s="53"/>
      <c r="I50" s="54"/>
      <c r="J50" s="12">
        <f t="shared" si="0"/>
        <v>0</v>
      </c>
    </row>
    <row r="51" spans="1:10" customFormat="1" ht="30" customHeight="1" x14ac:dyDescent="0.2">
      <c r="A51" s="35" t="s">
        <v>73</v>
      </c>
      <c r="B51" s="41">
        <v>0</v>
      </c>
      <c r="C51" s="39">
        <v>1.99</v>
      </c>
      <c r="D51" s="143">
        <v>1.43</v>
      </c>
      <c r="E51" s="144"/>
      <c r="F51" s="145"/>
      <c r="G51" s="52" t="s">
        <v>66</v>
      </c>
      <c r="H51" s="53"/>
      <c r="I51" s="54"/>
      <c r="J51" s="12">
        <f t="shared" si="0"/>
        <v>0</v>
      </c>
    </row>
    <row r="52" spans="1:10" customFormat="1" ht="30" customHeight="1" x14ac:dyDescent="0.2">
      <c r="A52" s="35" t="s">
        <v>75</v>
      </c>
      <c r="B52" s="41">
        <v>0</v>
      </c>
      <c r="C52" s="39">
        <v>3.99</v>
      </c>
      <c r="D52" s="140">
        <v>2.87</v>
      </c>
      <c r="E52" s="141"/>
      <c r="F52" s="142"/>
      <c r="G52" s="52" t="s">
        <v>76</v>
      </c>
      <c r="H52" s="53"/>
      <c r="I52" s="54"/>
      <c r="J52" s="12">
        <f>B52*D52</f>
        <v>0</v>
      </c>
    </row>
    <row r="53" spans="1:10" customFormat="1" ht="30" customHeight="1" x14ac:dyDescent="0.2">
      <c r="A53" s="35" t="s">
        <v>77</v>
      </c>
      <c r="B53" s="41">
        <v>0</v>
      </c>
      <c r="C53" s="39">
        <v>4.99</v>
      </c>
      <c r="D53" s="140">
        <v>3.59</v>
      </c>
      <c r="E53" s="141"/>
      <c r="F53" s="142"/>
      <c r="G53" s="52" t="s">
        <v>78</v>
      </c>
      <c r="H53" s="53"/>
      <c r="I53" s="54"/>
      <c r="J53" s="12">
        <f>B53*D53</f>
        <v>0</v>
      </c>
    </row>
    <row r="54" spans="1:10" customFormat="1" ht="30" customHeight="1" x14ac:dyDescent="0.2">
      <c r="A54" s="6" t="s">
        <v>0</v>
      </c>
      <c r="B54" s="41">
        <v>0</v>
      </c>
      <c r="C54" s="39">
        <v>0</v>
      </c>
      <c r="D54" s="49">
        <v>0</v>
      </c>
      <c r="E54" s="50"/>
      <c r="F54" s="51"/>
      <c r="G54" s="134"/>
      <c r="H54" s="132"/>
      <c r="I54" s="133"/>
      <c r="J54" s="12">
        <f t="shared" si="0"/>
        <v>0</v>
      </c>
    </row>
    <row r="55" spans="1:10" customFormat="1" ht="30" customHeight="1" x14ac:dyDescent="0.2">
      <c r="A55" s="34" t="s">
        <v>0</v>
      </c>
      <c r="B55" s="41">
        <v>0</v>
      </c>
      <c r="C55" s="39">
        <v>0</v>
      </c>
      <c r="D55" s="49">
        <v>0</v>
      </c>
      <c r="E55" s="50"/>
      <c r="F55" s="51"/>
      <c r="G55" s="134"/>
      <c r="H55" s="132"/>
      <c r="I55" s="133"/>
      <c r="J55" s="12">
        <f t="shared" si="0"/>
        <v>0</v>
      </c>
    </row>
    <row r="56" spans="1:10" customFormat="1" ht="30" customHeight="1" x14ac:dyDescent="0.2">
      <c r="A56" s="36" t="s">
        <v>57</v>
      </c>
      <c r="B56" s="40" t="str">
        <f>B44</f>
        <v>Qty</v>
      </c>
      <c r="C56" s="20" t="str">
        <f>C44</f>
        <v>Unit Price</v>
      </c>
      <c r="D56" s="131" t="str">
        <f>D44</f>
        <v>Special Price</v>
      </c>
      <c r="E56" s="132"/>
      <c r="F56" s="133"/>
      <c r="G56" s="135" t="s">
        <v>65</v>
      </c>
      <c r="H56" s="136"/>
      <c r="I56" s="137"/>
      <c r="J56" s="5" t="str">
        <f>J44</f>
        <v>Amount</v>
      </c>
    </row>
    <row r="57" spans="1:10" s="7" customFormat="1" ht="30" customHeight="1" x14ac:dyDescent="0.2">
      <c r="A57" s="64" t="s">
        <v>44</v>
      </c>
      <c r="B57" s="65"/>
      <c r="C57" s="65"/>
      <c r="D57" s="65"/>
      <c r="E57" s="65"/>
      <c r="F57" s="65"/>
      <c r="G57" s="65"/>
      <c r="H57" s="65"/>
      <c r="I57" s="66"/>
      <c r="J57" s="11">
        <f>SUM(J46:J55)</f>
        <v>0</v>
      </c>
    </row>
    <row r="58" spans="1:10" s="7" customFormat="1" ht="30" customHeight="1" x14ac:dyDescent="0.2">
      <c r="A58" s="118"/>
      <c r="B58" s="119"/>
      <c r="C58" s="119"/>
      <c r="D58" s="119"/>
      <c r="E58" s="119"/>
      <c r="F58" s="119"/>
      <c r="G58" s="119"/>
      <c r="H58" s="119"/>
      <c r="I58" s="119"/>
      <c r="J58" s="120"/>
    </row>
    <row r="59" spans="1:10" customFormat="1" ht="30" customHeight="1" x14ac:dyDescent="0.2">
      <c r="A59" s="125" t="s">
        <v>52</v>
      </c>
      <c r="B59" s="126"/>
      <c r="C59" s="126"/>
      <c r="D59" s="126"/>
      <c r="E59" s="126"/>
      <c r="F59" s="126"/>
      <c r="G59" s="126"/>
      <c r="H59" s="126"/>
      <c r="I59" s="126"/>
      <c r="J59" s="127"/>
    </row>
  </sheetData>
  <sheetProtection selectLockedCells="1"/>
  <mergeCells count="83">
    <mergeCell ref="I32:J32"/>
    <mergeCell ref="J44:J45"/>
    <mergeCell ref="A59:J59"/>
    <mergeCell ref="A42:J42"/>
    <mergeCell ref="A43:J43"/>
    <mergeCell ref="B41:J41"/>
    <mergeCell ref="A40:J40"/>
    <mergeCell ref="D55:F55"/>
    <mergeCell ref="D56:F56"/>
    <mergeCell ref="G54:I54"/>
    <mergeCell ref="G55:I55"/>
    <mergeCell ref="G56:I56"/>
    <mergeCell ref="A57:I57"/>
    <mergeCell ref="B44:B45"/>
    <mergeCell ref="C44:C45"/>
    <mergeCell ref="A39:J39"/>
    <mergeCell ref="A58:J58"/>
    <mergeCell ref="D48:F48"/>
    <mergeCell ref="D49:F49"/>
    <mergeCell ref="G48:I48"/>
    <mergeCell ref="G49:I49"/>
    <mergeCell ref="D50:F50"/>
    <mergeCell ref="G50:I50"/>
    <mergeCell ref="D51:F51"/>
    <mergeCell ref="G51:I51"/>
    <mergeCell ref="D54:F54"/>
    <mergeCell ref="D52:F52"/>
    <mergeCell ref="G52:I52"/>
    <mergeCell ref="D53:F53"/>
    <mergeCell ref="G53:I53"/>
    <mergeCell ref="A35:J35"/>
    <mergeCell ref="I37:J37"/>
    <mergeCell ref="I38:J38"/>
    <mergeCell ref="I36:J36"/>
    <mergeCell ref="B37:H37"/>
    <mergeCell ref="A36:H36"/>
    <mergeCell ref="B38:H38"/>
    <mergeCell ref="A34:J34"/>
    <mergeCell ref="A6:J6"/>
    <mergeCell ref="A8:C8"/>
    <mergeCell ref="B7:J7"/>
    <mergeCell ref="H28:J28"/>
    <mergeCell ref="B27:F27"/>
    <mergeCell ref="B28:F28"/>
    <mergeCell ref="I33:J33"/>
    <mergeCell ref="H29:J29"/>
    <mergeCell ref="B29:F29"/>
    <mergeCell ref="A26:A27"/>
    <mergeCell ref="A32:F33"/>
    <mergeCell ref="A20:J20"/>
    <mergeCell ref="G31:H31"/>
    <mergeCell ref="I30:J30"/>
    <mergeCell ref="B30:F30"/>
    <mergeCell ref="A1:J1"/>
    <mergeCell ref="A2:J2"/>
    <mergeCell ref="A3:J3"/>
    <mergeCell ref="A4:C4"/>
    <mergeCell ref="D4:J4"/>
    <mergeCell ref="B31:F31"/>
    <mergeCell ref="A9:J9"/>
    <mergeCell ref="G10:J15"/>
    <mergeCell ref="D16:I16"/>
    <mergeCell ref="A18:J18"/>
    <mergeCell ref="A21:J21"/>
    <mergeCell ref="B19:I19"/>
    <mergeCell ref="A17:I17"/>
    <mergeCell ref="A22:J22"/>
    <mergeCell ref="A5:J5"/>
    <mergeCell ref="D44:F45"/>
    <mergeCell ref="G44:I45"/>
    <mergeCell ref="D46:F46"/>
    <mergeCell ref="D47:F47"/>
    <mergeCell ref="G46:I46"/>
    <mergeCell ref="G47:I47"/>
    <mergeCell ref="G8:J8"/>
    <mergeCell ref="I31:J31"/>
    <mergeCell ref="A23:J23"/>
    <mergeCell ref="H26:J26"/>
    <mergeCell ref="B25:F25"/>
    <mergeCell ref="B24:J24"/>
    <mergeCell ref="H25:J25"/>
    <mergeCell ref="H27:J27"/>
    <mergeCell ref="B26:F26"/>
  </mergeCells>
  <phoneticPr fontId="0" type="noConversion"/>
  <hyperlinks>
    <hyperlink ref="A35:I35" r:id="rId1" display="Payment Information" xr:uid="{00000000-0004-0000-0000-000000000000}"/>
    <hyperlink ref="A4" r:id="rId2" display="http://www.flies4fishing.com" xr:uid="{00000000-0004-0000-0000-000004000000}"/>
    <hyperlink ref="A4:C4" r:id="rId3" display="Enter website" xr:uid="{00000000-0004-0000-0000-000005000000}"/>
    <hyperlink ref="A43:J43" location="Account_Summary" display="Account Summary" xr:uid="{F77F549A-FF91-4D4D-941E-1985A2CCE3AA}"/>
    <hyperlink ref="A50" r:id="rId4" display="Black; White; Orange" xr:uid="{C46ECCBA-BA78-414F-B650-DD23AD344B6E}"/>
    <hyperlink ref="A35:J35" r:id="rId5" display="Payment Information" xr:uid="{EA7BC043-A827-48FA-86AC-6F29509A9126}"/>
    <hyperlink ref="A51" r:id="rId6" display="Black; White; Orange" xr:uid="{F314D7A8-FE2F-4DAF-A63D-7885B79D00E2}"/>
    <hyperlink ref="A45" r:id="rId7" display="Retail Price List" xr:uid="{E5AEA230-7F13-49D6-BE2E-630B50450B4F}"/>
  </hyperlinks>
  <pageMargins left="0.75" right="0.75" top="1" bottom="1" header="0.5" footer="0.5"/>
  <pageSetup scale="45" fitToHeight="40" orientation="landscape" horizontalDpi="300" verticalDpi="300" r:id="rId8"/>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New Arrivals and Restock</vt:lpstr>
      <vt:lpstr>Account_Summary</vt:lpstr>
      <vt:lpstr>Customer_Name</vt:lpstr>
    </vt:vector>
  </TitlesOfParts>
  <Company>The College of the North Atlantic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mail@flies4fishing.com</dc:creator>
  <cp:lastModifiedBy>John Sheppard</cp:lastModifiedBy>
  <cp:lastPrinted>2017-08-22T13:59:50Z</cp:lastPrinted>
  <dcterms:created xsi:type="dcterms:W3CDTF">2005-03-24T11:22:18Z</dcterms:created>
  <dcterms:modified xsi:type="dcterms:W3CDTF">2026-05-25T17:39:48Z</dcterms:modified>
</cp:coreProperties>
</file>